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ثمر\صورت وضعیت پرتفو\مهر 1405\"/>
    </mc:Choice>
  </mc:AlternateContent>
  <xr:revisionPtr revIDLastSave="0" documentId="13_ncr:1_{D81F4064-E502-4884-9B27-F714BFCF000C}" xr6:coauthVersionLast="47" xr6:coauthVersionMax="47" xr10:uidLastSave="{00000000-0000-0000-0000-000000000000}"/>
  <bookViews>
    <workbookView xWindow="-120" yWindow="-120" windowWidth="29040" windowHeight="15720" tabRatio="950" firstSheet="2" activeTab="16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اوراق مشتقه" sheetId="3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state="hidden" r:id="rId15"/>
    <sheet name="درآمد سود صندوق" sheetId="16" state="hidden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Print_Area" localSheetId="3">اوراق!$A$1:$AM$45</definedName>
    <definedName name="_xlnm.Print_Area" localSheetId="7">'اوراق مشتقه'!$A$1:$AX$34</definedName>
    <definedName name="_xlnm.Print_Area" localSheetId="4">'تعدیل قیمت'!$A$1:$N$11</definedName>
    <definedName name="_xlnm.Print_Area" localSheetId="6">درآمد!$A$1:$K$13</definedName>
    <definedName name="_xlnm.Print_Area" localSheetId="19">'درآمد اعمال اختیار'!$A$1:$Z$8</definedName>
    <definedName name="_xlnm.Print_Area" localSheetId="12">'درآمد سپرده بانکی'!$A$1:$K$36</definedName>
    <definedName name="_xlnm.Print_Area" localSheetId="10">'درآمد سرمایه گذاری در اوراق به'!$A$1:$S$38</definedName>
    <definedName name="_xlnm.Print_Area" localSheetId="8">'درآمد سرمایه گذاری در سهام'!$A$1:$X$28</definedName>
    <definedName name="_xlnm.Print_Area" localSheetId="9">'درآمد سرمایه گذاری در صندوق'!$A$1:$X$14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اوراق'!$A$1:$S$23</definedName>
    <definedName name="_xlnm.Print_Area" localSheetId="18">'درآمد ناشی از فروش'!$A$1:$S$13</definedName>
    <definedName name="_xlnm.Print_Area" localSheetId="13">'سایر درآمدها'!$A$1:$G$12</definedName>
    <definedName name="_xlnm.Print_Area" localSheetId="5">سپرده!$A$1:$M$38</definedName>
    <definedName name="_xlnm.Print_Area" localSheetId="1">سهام!$A$1:$AC$28</definedName>
    <definedName name="_xlnm.Print_Area" localSheetId="16">'سود اوراق بهادار'!$A$1:$U$26</definedName>
    <definedName name="_xlnm.Print_Area" localSheetId="17">'سود سپرده بانکی'!$A$1:$N$36</definedName>
    <definedName name="_xlnm.Print_Area" localSheetId="0">'صورت وضعیت'!$A$1:$S$41</definedName>
    <definedName name="_xlnm.Print_Area" localSheetId="11">'مبالغ تخصیصی اوراق'!$A$1:$R$37</definedName>
    <definedName name="_xlnm.Print_Area" localSheetId="2">'واحدهای صندوق'!$A$1:$AB$14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8" i="9" l="1"/>
  <c r="Q68" i="21"/>
  <c r="N38" i="11"/>
  <c r="C23" i="21"/>
  <c r="E23" i="21"/>
  <c r="G23" i="21"/>
  <c r="I23" i="21"/>
  <c r="K23" i="21"/>
  <c r="M23" i="21"/>
  <c r="O23" i="21"/>
  <c r="Q23" i="21"/>
  <c r="C34" i="21"/>
  <c r="E34" i="21"/>
  <c r="G34" i="21"/>
  <c r="I34" i="21"/>
  <c r="K34" i="21"/>
  <c r="M34" i="21"/>
  <c r="O34" i="21"/>
  <c r="Q34" i="21"/>
  <c r="G68" i="21"/>
  <c r="I68" i="21"/>
  <c r="K68" i="21"/>
  <c r="M68" i="21"/>
  <c r="O68" i="21"/>
  <c r="E68" i="21"/>
  <c r="C68" i="21"/>
  <c r="Q28" i="9"/>
  <c r="Q13" i="19"/>
  <c r="O13" i="19"/>
  <c r="M13" i="19"/>
  <c r="K13" i="19"/>
  <c r="I13" i="19"/>
  <c r="G13" i="19"/>
  <c r="E13" i="19"/>
  <c r="C13" i="19"/>
  <c r="Q34" i="19"/>
  <c r="O34" i="19"/>
  <c r="M34" i="19"/>
  <c r="K34" i="19"/>
  <c r="I34" i="19"/>
  <c r="G34" i="19"/>
  <c r="E34" i="19"/>
  <c r="C34" i="19"/>
  <c r="Q23" i="19"/>
  <c r="O23" i="19"/>
  <c r="M23" i="19"/>
  <c r="K23" i="19"/>
  <c r="I23" i="19"/>
  <c r="G23" i="19"/>
  <c r="E23" i="19"/>
  <c r="C23" i="19"/>
  <c r="L36" i="7"/>
  <c r="L38" i="7"/>
  <c r="AJ66" i="5"/>
  <c r="J11" i="8"/>
  <c r="J9" i="8"/>
  <c r="J10" i="8"/>
  <c r="J12" i="8"/>
  <c r="L30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1" i="7"/>
  <c r="L32" i="7"/>
  <c r="L33" i="7"/>
  <c r="L34" i="7"/>
  <c r="L35" i="7"/>
  <c r="L37" i="7"/>
  <c r="L9" i="7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44" i="5"/>
  <c r="AL9" i="5"/>
  <c r="AA9" i="4"/>
  <c r="AA10" i="4"/>
  <c r="AA11" i="4"/>
  <c r="AA12" i="4"/>
  <c r="AA13" i="4"/>
  <c r="AB28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30" i="2"/>
  <c r="AB9" i="2"/>
  <c r="AL45" i="5" l="1"/>
  <c r="F11" i="8"/>
  <c r="F12" i="8"/>
  <c r="F12" i="14"/>
  <c r="D12" i="14"/>
  <c r="F10" i="8"/>
  <c r="F9" i="8"/>
  <c r="F8" i="8"/>
  <c r="R41" i="11"/>
  <c r="S28" i="9"/>
  <c r="AJ49" i="5"/>
  <c r="X30" i="2"/>
  <c r="Z30" i="2"/>
  <c r="Z28" i="2"/>
  <c r="F13" i="8" l="1"/>
  <c r="J8" i="8"/>
  <c r="J13" i="8" s="1"/>
  <c r="F18" i="8" l="1"/>
  <c r="M9" i="8"/>
  <c r="M10" i="8"/>
  <c r="M11" i="8"/>
  <c r="M12" i="8"/>
  <c r="H12" i="8"/>
  <c r="H11" i="8"/>
  <c r="H10" i="8"/>
  <c r="H9" i="8"/>
  <c r="H8" i="8"/>
  <c r="M8" i="8"/>
  <c r="F19" i="8" l="1"/>
  <c r="F20" i="8" s="1"/>
  <c r="M13" i="8"/>
  <c r="H13" i="8"/>
</calcChain>
</file>

<file path=xl/sharedStrings.xml><?xml version="1.0" encoding="utf-8"?>
<sst xmlns="http://schemas.openxmlformats.org/spreadsheetml/2006/main" count="901" uniqueCount="310">
  <si>
    <t>صندوق سرمایه گذاری در اوراق بهادار بادرآمد ثابت ثمر گندم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</si>
  <si>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</si>
  <si>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</si>
  <si>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</si>
  <si>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</si>
  <si>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</si>
  <si>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</si>
  <si>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</si>
  <si>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</si>
  <si>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</si>
  <si>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</si>
  <si>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</si>
  <si>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</si>
  <si>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</si>
  <si>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</si>
  <si>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</si>
  <si>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</si>
  <si>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</si>
  <si>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</si>
  <si>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</si>
  <si>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پاریز شرق</t>
  </si>
  <si>
    <t>زرین ذرت شاهرود</t>
  </si>
  <si>
    <t>گروه پتروشیمی تابان فردا</t>
  </si>
  <si>
    <t>کارخانجات رینگ اسپرت نورنی ریز</t>
  </si>
  <si>
    <t>سرمایه گذاری مس سرچشمه</t>
  </si>
  <si>
    <t>تولیدی برنا باطری</t>
  </si>
  <si>
    <t>جام‌دارو</t>
  </si>
  <si>
    <t>مهندسی فکورصنعت تهران</t>
  </si>
  <si>
    <t>کیمیا پلی استر قم</t>
  </si>
  <si>
    <t>گروه صنعتی و معدنی امیر</t>
  </si>
  <si>
    <t>شرکت بهمن لیزینگ</t>
  </si>
  <si>
    <t>ذوب گران رنگین فلز</t>
  </si>
  <si>
    <t>گروه دارویی سبحان</t>
  </si>
  <si>
    <t>سرمایه‌گذاری‌ ملی‌ایران‌</t>
  </si>
  <si>
    <t>نفت پاسارگاد</t>
  </si>
  <si>
    <t>بورس اوراق بهادار تهران</t>
  </si>
  <si>
    <t>سنگ آهن گهرزمین</t>
  </si>
  <si>
    <t>پتروشیمی خراسان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</si>
  <si>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</si>
  <si>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</si>
  <si>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</si>
  <si>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</si>
  <si>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</si>
  <si>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</si>
  <si>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</si>
  <si>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بترانس-3300-06/02/05</t>
  </si>
  <si>
    <t>1406/02/05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</si>
  <si>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</si>
  <si>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</si>
  <si>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</si>
  <si>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</si>
  <si>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</si>
  <si>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</si>
  <si>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</si>
  <si>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</si>
  <si>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</si>
  <si>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</si>
  <si>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</si>
  <si>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</si>
  <si>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</si>
  <si>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راه نو ره سود-سهام</t>
  </si>
  <si>
    <t>صندوق س. بخشی صنایع گندم1-ب</t>
  </si>
  <si>
    <t>صندوق س.جوانه کوچک گندم-سهام</t>
  </si>
  <si>
    <t>صندوق س آسمان خاورمیانه-مختلط</t>
  </si>
  <si>
    <t>صندوق س.پشتوانه طلا آتش فیروزه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</si>
  <si>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</si>
  <si>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</si>
  <si>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</si>
  <si>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</si>
  <si>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</si>
  <si>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</si>
  <si>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</si>
  <si>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</si>
  <si>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</si>
  <si>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فارس88-بدون ضامن</t>
  </si>
  <si>
    <t>بله</t>
  </si>
  <si>
    <t>1404/08/24</t>
  </si>
  <si>
    <t>1408/08/24</t>
  </si>
  <si>
    <t>گام بانک تجارت0509</t>
  </si>
  <si>
    <t>1404/11/04</t>
  </si>
  <si>
    <t>1405/09/30</t>
  </si>
  <si>
    <t>گواهی اعتبار مولد رفاه14051030</t>
  </si>
  <si>
    <t>1404/11/29</t>
  </si>
  <si>
    <t>1405/10/30</t>
  </si>
  <si>
    <t>گواهی اعتبار مولد رفاه14051130</t>
  </si>
  <si>
    <t>1405/03/07</t>
  </si>
  <si>
    <t>1405/11/30</t>
  </si>
  <si>
    <t>گواهی اعتبار مولد رفاه14051228</t>
  </si>
  <si>
    <t>1405/12/28</t>
  </si>
  <si>
    <t>گواهی اعتبار مولد رفاه14060231</t>
  </si>
  <si>
    <t>1405/03/13</t>
  </si>
  <si>
    <t>1406/02/31</t>
  </si>
  <si>
    <t>گواهی اعتبار مولد شهر14060331</t>
  </si>
  <si>
    <t>1405/03/26</t>
  </si>
  <si>
    <t>1406/03/31</t>
  </si>
  <si>
    <t>گواهی اعتبارمولد ت.تعاون051130</t>
  </si>
  <si>
    <t>1404/11/20</t>
  </si>
  <si>
    <t>گواهی اعتبارمولد ت.تعاون060231</t>
  </si>
  <si>
    <t>1405/03/05</t>
  </si>
  <si>
    <t>گواهی اعتبارمولد رفاه14050930</t>
  </si>
  <si>
    <t>1404/10/01</t>
  </si>
  <si>
    <t>گواهی اعتبارمولد رفاه14060131</t>
  </si>
  <si>
    <t>1405/04/11</t>
  </si>
  <si>
    <t>1406/01/31</t>
  </si>
  <si>
    <t>گواهی اعتبارمولد شهر14051030</t>
  </si>
  <si>
    <t>1404/12/07</t>
  </si>
  <si>
    <t>گواهی اعتبارمولد گردشگری050930</t>
  </si>
  <si>
    <t>گواهی اعتبارمولد کشاورزی060231</t>
  </si>
  <si>
    <t>1405/03/20</t>
  </si>
  <si>
    <t>گواهی اعتبارمولدگردشگری060331</t>
  </si>
  <si>
    <t>1405/04/04</t>
  </si>
  <si>
    <t>مرابحه عام دولت145-ش.خ050707</t>
  </si>
  <si>
    <t>1402/09/07</t>
  </si>
  <si>
    <t>1405/07/07</t>
  </si>
  <si>
    <t>مرابحه عام دولت209-ش.خ050821</t>
  </si>
  <si>
    <t>1403/12/21</t>
  </si>
  <si>
    <t>1405/08/21</t>
  </si>
  <si>
    <t>مرابحه عام دولت261-ش.خ070709</t>
  </si>
  <si>
    <t>1404/10/09</t>
  </si>
  <si>
    <t>1406/07/09</t>
  </si>
  <si>
    <t>مرابحه عام دولت263-ش.خ070223</t>
  </si>
  <si>
    <t>1404/10/23</t>
  </si>
  <si>
    <t>1407/02/23</t>
  </si>
  <si>
    <t>مرابحه عام دولت264-ش.خ070523</t>
  </si>
  <si>
    <t>1407/05/23</t>
  </si>
  <si>
    <t>مرابحه عام دولت271-ش.خ070628</t>
  </si>
  <si>
    <t>1404/11/28</t>
  </si>
  <si>
    <t>1407/06/28</t>
  </si>
  <si>
    <t>مرابحه عام دولت273-ش.خ071128</t>
  </si>
  <si>
    <t>1407/11/28</t>
  </si>
  <si>
    <t>مرابحه عام دولت293-ش.خ060530</t>
  </si>
  <si>
    <t>1405/04/30</t>
  </si>
  <si>
    <t>1406/05/30</t>
  </si>
  <si>
    <t>گواهی اعتبارمولدگردشگری060531</t>
  </si>
  <si>
    <t>1405/06/07</t>
  </si>
  <si>
    <t>1406/05/31</t>
  </si>
  <si>
    <t>گواهی اعتبار مولد شهر14051228</t>
  </si>
  <si>
    <t>1405/07/01</t>
  </si>
  <si>
    <t>مرابحه دولت عام220-ش.خ070303</t>
  </si>
  <si>
    <t>1404/04/03</t>
  </si>
  <si>
    <t>1407/03/03</t>
  </si>
  <si>
    <t>مرابحه عام دولت275-ش.خ080205</t>
  </si>
  <si>
    <t>1404/12/05</t>
  </si>
  <si>
    <t>1408/05/05</t>
  </si>
  <si>
    <t>اسناد خزانه-م6بودجه04-071019</t>
  </si>
  <si>
    <t>1407/10/19</t>
  </si>
  <si>
    <t>اسناد خزانه-م7بودجه04-071110</t>
  </si>
  <si>
    <t>1404/11/11</t>
  </si>
  <si>
    <t>1407/11/10</t>
  </si>
  <si>
    <t>شهرداری شیراز</t>
  </si>
  <si>
    <t>خیر</t>
  </si>
  <si>
    <t>1405/06/01</t>
  </si>
  <si>
    <t>1409/02/29</t>
  </si>
  <si>
    <t>برآیند نگین بجنورد</t>
  </si>
  <si>
    <t>1405/05/25</t>
  </si>
  <si>
    <t>1406/05/25</t>
  </si>
  <si>
    <t>یکتافنتک/yektafan</t>
  </si>
  <si>
    <t>1405/04/02</t>
  </si>
  <si>
    <t>1406/04/02</t>
  </si>
  <si>
    <t>شرکت یکتا پویش فرآور</t>
  </si>
  <si>
    <t>1405/02/28</t>
  </si>
  <si>
    <t>1406/02/28</t>
  </si>
  <si>
    <t>یکتاسونگ/yektason</t>
  </si>
  <si>
    <t>1405/02/19</t>
  </si>
  <si>
    <t>1406/02/19</t>
  </si>
  <si>
    <t>یکتافراو/yektafar</t>
  </si>
  <si>
    <t>1405/02/20</t>
  </si>
  <si>
    <t>1406/02/20</t>
  </si>
  <si>
    <t>گلسان خرسند یزد</t>
  </si>
  <si>
    <t>1405/02/14</t>
  </si>
  <si>
    <t>1406/02/13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</si>
  <si>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</si>
  <si>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</si>
  <si>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</si>
  <si>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</si>
  <si>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</si>
  <si>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</si>
  <si>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</si>
  <si>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</si>
  <si>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-6.68%</t>
  </si>
  <si>
    <t>-8.25%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</si>
  <si>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</si>
  <si>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</si>
  <si>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</si>
  <si>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</si>
  <si>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</si>
  <si>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</si>
  <si>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</si>
  <si>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قائم مقام</t>
  </si>
  <si>
    <t>سپرده بلند مدت بانک صادرات شیراز ونک</t>
  </si>
  <si>
    <t>سپرده کوتاه مدت بانک صادرات شیراز ونک</t>
  </si>
  <si>
    <t>سپرده کوتاه مدت بانک تجارت تخصصی بورس طاقانی</t>
  </si>
  <si>
    <t>سپرده کوتاه مدت بانک خاورمیانه مهستان</t>
  </si>
  <si>
    <t>سپرده کوتاه مدت بانک شهر بازار مبل یافت آباد</t>
  </si>
  <si>
    <t>سپرده بلند مدت بانک شهر بازار مبل یافت آباد</t>
  </si>
  <si>
    <t>سپرده کوتاه مدت بانک پاسارگاد جهان کودک</t>
  </si>
  <si>
    <t>سپرده کوتاه مدت بانک گردشگری قائم مقام فراهانی</t>
  </si>
  <si>
    <t>سپرده بلند مدت بانک صادرات فلکه اول صادقیه</t>
  </si>
  <si>
    <t>سپرده بلند مدت بانک صادرات کوی گلستان</t>
  </si>
  <si>
    <t>سپرده بلند مدت بانک گردشگری قائم مقام فراهانی</t>
  </si>
  <si>
    <t>سپرده کوتاه مدت بانک صادرات کوی گلستان</t>
  </si>
  <si>
    <t>سپرده کوتاه مدت بانک صادرات میدان ورزش</t>
  </si>
  <si>
    <t>سپرده بلند مدت بانک صادرات میدان ورزش</t>
  </si>
  <si>
    <t>سپرده کوتاه مدت بانک دی هفت حوض</t>
  </si>
  <si>
    <t>سپرده بلند مدت بانک دی هفت حوض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</si>
  <si>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</si>
  <si>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</si>
  <si>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</si>
  <si>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</si>
  <si>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</si>
  <si>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</si>
  <si>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</si>
  <si>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</si>
  <si>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</si>
  <si>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</si>
  <si>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</si>
  <si>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</si>
  <si>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</si>
  <si>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</si>
  <si>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</si>
  <si>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</si>
  <si>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</si>
  <si>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</si>
  <si>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</si>
  <si>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</si>
  <si>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</si>
  <si>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</si>
  <si>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</si>
  <si>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</si>
  <si>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</si>
  <si>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</si>
  <si>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</si>
  <si>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</si>
  <si>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</si>
  <si>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</si>
  <si>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</si>
  <si>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</si>
  <si>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</si>
  <si>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</si>
  <si>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</si>
  <si>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</si>
  <si>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</si>
  <si>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</si>
  <si>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</si>
  <si>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</si>
  <si>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</si>
  <si>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</si>
  <si>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</si>
  <si>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</si>
  <si>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</si>
  <si>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</si>
  <si>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</si>
  <si>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</si>
  <si>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</si>
  <si>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</si>
  <si>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</si>
  <si>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</si>
  <si>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</si>
  <si>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</si>
  <si>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</si>
  <si>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</si>
  <si>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</si>
  <si>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</si>
  <si>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</si>
  <si>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</si>
  <si>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</si>
  <si>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</si>
  <si>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</si>
  <si>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</si>
  <si>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</si>
  <si>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</si>
  <si>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</si>
  <si>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</si>
  <si>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</si>
  <si>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</si>
  <si>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</si>
  <si>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</si>
  <si>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</si>
  <si>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</si>
  <si>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</si>
  <si>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</si>
  <si>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</si>
  <si>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</si>
  <si>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</si>
  <si>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</si>
  <si>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</si>
  <si>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</si>
  <si>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</si>
  <si>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شروع</t>
  </si>
  <si>
    <t>‫گزارش صورت وضعیت پورتفوی</t>
  </si>
  <si>
    <t>پایان</t>
  </si>
  <si>
    <t>ارکان صندوق</t>
  </si>
  <si>
    <t xml:space="preserve">سمت </t>
  </si>
  <si>
    <t>نماینده مدیر</t>
  </si>
  <si>
    <t>امضا</t>
  </si>
  <si>
    <t>شرکت سبدگردان گندم</t>
  </si>
  <si>
    <t xml:space="preserve">مدیر صندوق </t>
  </si>
  <si>
    <t>ساناز صمدی</t>
  </si>
  <si>
    <t>‫برای دوره ماهانه منتهی به 30 مهر ماه 1405</t>
  </si>
  <si>
    <t>طی  مهر ماه</t>
  </si>
  <si>
    <t>از ابتدای مهرماه تا پایان  مهر ماه</t>
  </si>
  <si>
    <t>درآمد حاصل از پذیره نویسی</t>
  </si>
  <si>
    <t>درصد درآمدها</t>
  </si>
  <si>
    <t>صندوق بازارگردانی امید فارابی</t>
  </si>
  <si>
    <t>ندارد</t>
  </si>
  <si>
    <t>صفارس 88</t>
  </si>
  <si>
    <t>سود (زیان) حاصل از فروش صندوق های سرمایه گذاری</t>
  </si>
  <si>
    <t>سود(زیان) حاصل از فروش اوراق بهادار با درآمد ثابت</t>
  </si>
  <si>
    <t>درآمد ناشی از تغییر ارزش صندوق های سرمایه گذاری</t>
  </si>
  <si>
    <t>درآمد ناشی از تغییر ارزش اوراق بهادار با درآمد ثابت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</si>
</sst>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0000000"/>
  </numFmts>
  <fonts count="28" x14ac:knownFonts="1"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FF0000"/>
      <name val="Calibri"/>
      <family val="2"/>
      <charset val="178"/>
      <scheme val="minor"/>
    </font>
    <font>
      <sz val="11"/>
      <name val="B Titr"/>
      <charset val="178"/>
    </font>
    <font>
      <b/>
      <sz val="12"/>
      <color rgb="FFFF0000"/>
      <name val="B Nazanin"/>
      <charset val="178"/>
    </font>
    <font>
      <b/>
      <sz val="12"/>
      <name val="B Titr"/>
      <charset val="178"/>
    </font>
    <font>
      <sz val="11"/>
      <name val="Calibri"/>
      <family val="2"/>
      <charset val="178"/>
      <scheme val="minor"/>
    </font>
    <font>
      <sz val="12"/>
      <color rgb="FFFF0000"/>
      <name val="B Titr"/>
      <charset val="178"/>
    </font>
    <font>
      <sz val="12"/>
      <name val="B Titr"/>
      <charset val="178"/>
    </font>
    <font>
      <b/>
      <sz val="24"/>
      <color theme="2" tint="-0.499984740745262"/>
      <name val="B Titr"/>
      <charset val="178"/>
    </font>
    <font>
      <b/>
      <sz val="16"/>
      <color indexed="8"/>
      <name val="B Nazanin"/>
      <charset val="178"/>
    </font>
    <font>
      <sz val="16"/>
      <color indexed="8"/>
      <name val="B Nazanin"/>
      <charset val="178"/>
    </font>
    <font>
      <sz val="16"/>
      <color indexed="8"/>
      <name val="Calibri"/>
      <family val="2"/>
      <scheme val="minor"/>
    </font>
    <font>
      <sz val="16"/>
      <color rgb="FF000000"/>
      <name val="Arial"/>
      <family val="2"/>
    </font>
    <font>
      <b/>
      <sz val="24"/>
      <name val="B Nazanin"/>
      <charset val="178"/>
    </font>
    <font>
      <b/>
      <sz val="15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159">
    <xf numFmtId="0" fontId="0" fillId="0" borderId="0" xfId="0" applyAlignment="1">
      <alignment horizontal="left"/>
    </xf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vertical="center" wrapText="1" readingOrder="2"/>
    </xf>
    <xf numFmtId="0" fontId="4" fillId="3" borderId="0" xfId="0" applyFont="1" applyFill="1" applyAlignment="1">
      <alignment vertical="center" wrapText="1" readingOrder="2"/>
    </xf>
    <xf numFmtId="0" fontId="0" fillId="2" borderId="0" xfId="0" applyFill="1"/>
    <xf numFmtId="0" fontId="0" fillId="2" borderId="6" xfId="0" applyFill="1" applyBorder="1"/>
    <xf numFmtId="0" fontId="6" fillId="3" borderId="0" xfId="0" applyFont="1" applyFill="1"/>
    <xf numFmtId="0" fontId="0" fillId="0" borderId="0" xfId="0"/>
    <xf numFmtId="0" fontId="7" fillId="3" borderId="0" xfId="0" applyFont="1" applyFill="1"/>
    <xf numFmtId="0" fontId="8" fillId="3" borderId="0" xfId="0" applyFont="1" applyFill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3" fontId="19" fillId="0" borderId="2" xfId="0" applyNumberFormat="1" applyFont="1" applyBorder="1" applyAlignment="1">
      <alignment horizontal="center" vertical="top"/>
    </xf>
    <xf numFmtId="4" fontId="19" fillId="0" borderId="2" xfId="0" applyNumberFormat="1" applyFont="1" applyBorder="1" applyAlignment="1">
      <alignment horizontal="center" vertical="top"/>
    </xf>
    <xf numFmtId="3" fontId="19" fillId="0" borderId="0" xfId="0" applyNumberFormat="1" applyFont="1" applyAlignment="1">
      <alignment horizontal="center" vertical="top"/>
    </xf>
    <xf numFmtId="4" fontId="19" fillId="0" borderId="0" xfId="0" applyNumberFormat="1" applyFont="1" applyAlignment="1">
      <alignment horizontal="center" vertical="top"/>
    </xf>
    <xf numFmtId="0" fontId="16" fillId="0" borderId="4" xfId="0" applyFont="1" applyBorder="1" applyAlignment="1">
      <alignment horizontal="left"/>
    </xf>
    <xf numFmtId="3" fontId="19" fillId="0" borderId="4" xfId="0" applyNumberFormat="1" applyFont="1" applyBorder="1" applyAlignment="1">
      <alignment horizontal="center" vertical="top"/>
    </xf>
    <xf numFmtId="4" fontId="19" fillId="0" borderId="4" xfId="0" applyNumberFormat="1" applyFont="1" applyBorder="1" applyAlignment="1">
      <alignment horizontal="center" vertical="top"/>
    </xf>
    <xf numFmtId="3" fontId="19" fillId="0" borderId="5" xfId="0" applyNumberFormat="1" applyFont="1" applyBorder="1" applyAlignment="1">
      <alignment horizontal="center" vertical="top"/>
    </xf>
    <xf numFmtId="4" fontId="19" fillId="0" borderId="5" xfId="0" applyNumberFormat="1" applyFont="1" applyBorder="1" applyAlignment="1">
      <alignment horizontal="center" vertical="top"/>
    </xf>
    <xf numFmtId="3" fontId="16" fillId="0" borderId="0" xfId="0" applyNumberFormat="1" applyFont="1" applyAlignment="1">
      <alignment horizontal="left"/>
    </xf>
    <xf numFmtId="0" fontId="19" fillId="0" borderId="2" xfId="0" applyFont="1" applyBorder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9" fillId="0" borderId="4" xfId="0" applyFont="1" applyBorder="1" applyAlignment="1">
      <alignment horizontal="right" vertical="top"/>
    </xf>
    <xf numFmtId="0" fontId="18" fillId="0" borderId="5" xfId="0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right" vertical="top"/>
    </xf>
    <xf numFmtId="0" fontId="19" fillId="0" borderId="2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3" fontId="20" fillId="0" borderId="0" xfId="0" applyNumberFormat="1" applyFont="1" applyAlignment="1">
      <alignment horizontal="left"/>
    </xf>
    <xf numFmtId="164" fontId="16" fillId="0" borderId="0" xfId="1" applyNumberFormat="1" applyFont="1" applyFill="1" applyAlignment="1">
      <alignment horizontal="left"/>
    </xf>
    <xf numFmtId="0" fontId="19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4" fontId="19" fillId="0" borderId="4" xfId="0" applyNumberFormat="1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43" fontId="16" fillId="0" borderId="0" xfId="1" applyFont="1" applyFill="1" applyAlignment="1">
      <alignment horizontal="left"/>
    </xf>
    <xf numFmtId="166" fontId="16" fillId="0" borderId="0" xfId="0" applyNumberFormat="1" applyFont="1" applyAlignment="1">
      <alignment horizontal="left"/>
    </xf>
    <xf numFmtId="3" fontId="22" fillId="0" borderId="0" xfId="0" applyNumberFormat="1" applyFont="1" applyAlignment="1">
      <alignment horizontal="left"/>
    </xf>
    <xf numFmtId="9" fontId="19" fillId="0" borderId="2" xfId="2" applyFont="1" applyBorder="1" applyAlignment="1">
      <alignment horizontal="center" vertical="top"/>
    </xf>
    <xf numFmtId="9" fontId="19" fillId="0" borderId="0" xfId="2" applyFont="1" applyBorder="1" applyAlignment="1">
      <alignment horizontal="center" vertical="top"/>
    </xf>
    <xf numFmtId="165" fontId="19" fillId="0" borderId="2" xfId="2" applyNumberFormat="1" applyFont="1" applyBorder="1" applyAlignment="1">
      <alignment horizontal="center" vertical="top"/>
    </xf>
    <xf numFmtId="165" fontId="19" fillId="0" borderId="0" xfId="2" applyNumberFormat="1" applyFont="1" applyBorder="1" applyAlignment="1">
      <alignment horizontal="center" vertical="top"/>
    </xf>
    <xf numFmtId="164" fontId="16" fillId="0" borderId="0" xfId="1" applyNumberFormat="1" applyFont="1" applyAlignment="1">
      <alignment horizontal="left"/>
    </xf>
    <xf numFmtId="9" fontId="19" fillId="0" borderId="5" xfId="2" applyFont="1" applyBorder="1" applyAlignment="1">
      <alignment horizontal="center" vertical="top"/>
    </xf>
    <xf numFmtId="165" fontId="19" fillId="0" borderId="5" xfId="2" applyNumberFormat="1" applyFont="1" applyBorder="1" applyAlignment="1">
      <alignment horizontal="center" vertical="top"/>
    </xf>
    <xf numFmtId="164" fontId="22" fillId="0" borderId="0" xfId="1" applyNumberFormat="1" applyFont="1" applyAlignment="1">
      <alignment horizontal="left"/>
    </xf>
    <xf numFmtId="0" fontId="22" fillId="0" borderId="0" xfId="0" applyFont="1" applyAlignment="1">
      <alignment horizontal="left"/>
    </xf>
    <xf numFmtId="10" fontId="19" fillId="0" borderId="2" xfId="2" applyNumberFormat="1" applyFont="1" applyBorder="1" applyAlignment="1">
      <alignment horizontal="center" vertical="top"/>
    </xf>
    <xf numFmtId="10" fontId="19" fillId="0" borderId="0" xfId="2" applyNumberFormat="1" applyFont="1" applyBorder="1" applyAlignment="1">
      <alignment horizontal="center" vertical="top"/>
    </xf>
    <xf numFmtId="10" fontId="19" fillId="0" borderId="5" xfId="2" applyNumberFormat="1" applyFont="1" applyBorder="1" applyAlignment="1">
      <alignment horizontal="center" vertical="top"/>
    </xf>
    <xf numFmtId="0" fontId="21" fillId="0" borderId="0" xfId="3" applyAlignment="1">
      <alignment horizontal="left"/>
    </xf>
    <xf numFmtId="0" fontId="25" fillId="0" borderId="6" xfId="3" applyFont="1" applyBorder="1" applyAlignment="1">
      <alignment horizontal="left"/>
    </xf>
    <xf numFmtId="0" fontId="24" fillId="0" borderId="6" xfId="3" applyFont="1" applyBorder="1" applyAlignment="1">
      <alignment vertical="center" wrapText="1"/>
    </xf>
    <xf numFmtId="0" fontId="24" fillId="0" borderId="4" xfId="3" applyFont="1" applyBorder="1" applyAlignment="1">
      <alignment vertical="center" wrapText="1"/>
    </xf>
    <xf numFmtId="0" fontId="26" fillId="0" borderId="0" xfId="3" applyFont="1" applyAlignment="1">
      <alignment horizontal="left"/>
    </xf>
    <xf numFmtId="0" fontId="24" fillId="0" borderId="4" xfId="3" applyFont="1" applyBorder="1" applyAlignment="1">
      <alignment horizontal="center" vertical="center"/>
    </xf>
    <xf numFmtId="0" fontId="24" fillId="0" borderId="4" xfId="3" applyFont="1" applyBorder="1" applyAlignment="1">
      <alignment horizontal="center" vertical="center" wrapText="1"/>
    </xf>
    <xf numFmtId="0" fontId="25" fillId="0" borderId="0" xfId="3" applyFont="1" applyAlignment="1">
      <alignment horizontal="left"/>
    </xf>
    <xf numFmtId="38" fontId="21" fillId="0" borderId="0" xfId="4" applyNumberFormat="1" applyFont="1" applyAlignment="1">
      <alignment horizontal="center" vertical="center"/>
    </xf>
    <xf numFmtId="0" fontId="17" fillId="0" borderId="0" xfId="3" applyFont="1" applyAlignment="1">
      <alignment horizontal="right" vertical="center"/>
    </xf>
    <xf numFmtId="0" fontId="16" fillId="0" borderId="0" xfId="3" applyFont="1" applyAlignment="1">
      <alignment horizontal="left"/>
    </xf>
    <xf numFmtId="38" fontId="19" fillId="0" borderId="2" xfId="0" applyNumberFormat="1" applyFont="1" applyBorder="1" applyAlignment="1">
      <alignment horizontal="center" vertical="top"/>
    </xf>
    <xf numFmtId="38" fontId="16" fillId="0" borderId="0" xfId="0" applyNumberFormat="1" applyFont="1" applyAlignment="1">
      <alignment horizontal="center"/>
    </xf>
    <xf numFmtId="38" fontId="19" fillId="0" borderId="0" xfId="0" applyNumberFormat="1" applyFont="1" applyAlignment="1">
      <alignment horizontal="center" vertical="top"/>
    </xf>
    <xf numFmtId="38" fontId="19" fillId="0" borderId="4" xfId="0" applyNumberFormat="1" applyFont="1" applyBorder="1" applyAlignment="1">
      <alignment horizontal="center" vertical="top"/>
    </xf>
    <xf numFmtId="38" fontId="19" fillId="0" borderId="5" xfId="0" applyNumberFormat="1" applyFont="1" applyBorder="1" applyAlignment="1">
      <alignment horizontal="center" vertical="top"/>
    </xf>
    <xf numFmtId="38" fontId="19" fillId="0" borderId="2" xfId="0" applyNumberFormat="1" applyFont="1" applyBorder="1" applyAlignment="1">
      <alignment horizontal="right" vertical="top"/>
    </xf>
    <xf numFmtId="38" fontId="16" fillId="0" borderId="0" xfId="0" applyNumberFormat="1" applyFont="1" applyAlignment="1">
      <alignment horizontal="left"/>
    </xf>
    <xf numFmtId="38" fontId="19" fillId="0" borderId="0" xfId="0" applyNumberFormat="1" applyFont="1" applyAlignment="1">
      <alignment horizontal="right" vertical="top"/>
    </xf>
    <xf numFmtId="38" fontId="19" fillId="0" borderId="4" xfId="0" applyNumberFormat="1" applyFont="1" applyBorder="1" applyAlignment="1">
      <alignment horizontal="right" vertical="top"/>
    </xf>
    <xf numFmtId="38" fontId="19" fillId="0" borderId="5" xfId="0" applyNumberFormat="1" applyFont="1" applyBorder="1" applyAlignment="1">
      <alignment horizontal="right" vertical="top"/>
    </xf>
    <xf numFmtId="0" fontId="16" fillId="0" borderId="2" xfId="0" applyFont="1" applyBorder="1" applyAlignment="1">
      <alignment horizontal="center" vertical="center"/>
    </xf>
    <xf numFmtId="37" fontId="19" fillId="0" borderId="2" xfId="0" applyNumberFormat="1" applyFont="1" applyBorder="1" applyAlignment="1">
      <alignment horizontal="center" vertical="top"/>
    </xf>
    <xf numFmtId="37" fontId="16" fillId="0" borderId="0" xfId="0" applyNumberFormat="1" applyFont="1" applyAlignment="1">
      <alignment horizontal="center"/>
    </xf>
    <xf numFmtId="37" fontId="19" fillId="0" borderId="0" xfId="0" applyNumberFormat="1" applyFont="1" applyAlignment="1">
      <alignment horizontal="center" vertical="top"/>
    </xf>
    <xf numFmtId="37" fontId="19" fillId="0" borderId="4" xfId="0" applyNumberFormat="1" applyFont="1" applyBorder="1" applyAlignment="1">
      <alignment horizontal="center" vertical="top"/>
    </xf>
    <xf numFmtId="37" fontId="19" fillId="0" borderId="5" xfId="0" applyNumberFormat="1" applyFont="1" applyBorder="1" applyAlignment="1">
      <alignment horizontal="center" vertical="top"/>
    </xf>
    <xf numFmtId="0" fontId="24" fillId="0" borderId="3" xfId="3" applyFont="1" applyBorder="1" applyAlignment="1">
      <alignment horizontal="center" vertical="center" wrapText="1"/>
    </xf>
    <xf numFmtId="0" fontId="21" fillId="0" borderId="2" xfId="3" applyBorder="1" applyAlignment="1">
      <alignment horizontal="left"/>
    </xf>
    <xf numFmtId="38" fontId="0" fillId="0" borderId="0" xfId="0" applyNumberForma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38" fontId="27" fillId="0" borderId="5" xfId="0" applyNumberFormat="1" applyFont="1" applyBorder="1" applyAlignment="1">
      <alignment horizontal="center" vertical="center"/>
    </xf>
    <xf numFmtId="37" fontId="27" fillId="0" borderId="5" xfId="0" applyNumberFormat="1" applyFon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0" fontId="18" fillId="0" borderId="3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left"/>
    </xf>
    <xf numFmtId="37" fontId="19" fillId="0" borderId="5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center" vertical="center"/>
    </xf>
    <xf numFmtId="37" fontId="16" fillId="0" borderId="0" xfId="0" applyNumberFormat="1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7" fontId="9" fillId="2" borderId="0" xfId="0" applyNumberFormat="1" applyFont="1" applyFill="1" applyAlignment="1">
      <alignment horizontal="center" vertical="center"/>
    </xf>
    <xf numFmtId="37" fontId="14" fillId="2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right" vertical="top"/>
    </xf>
    <xf numFmtId="3" fontId="19" fillId="0" borderId="2" xfId="0" applyNumberFormat="1" applyFont="1" applyBorder="1" applyAlignment="1">
      <alignment horizontal="center" vertical="top"/>
    </xf>
    <xf numFmtId="0" fontId="19" fillId="0" borderId="0" xfId="0" applyFont="1" applyAlignment="1">
      <alignment horizontal="right" vertical="top"/>
    </xf>
    <xf numFmtId="3" fontId="19" fillId="0" borderId="0" xfId="0" applyNumberFormat="1" applyFont="1" applyAlignment="1">
      <alignment horizontal="center" vertical="top"/>
    </xf>
    <xf numFmtId="0" fontId="19" fillId="0" borderId="4" xfId="0" applyFont="1" applyBorder="1" applyAlignment="1">
      <alignment horizontal="right" vertical="top"/>
    </xf>
    <xf numFmtId="3" fontId="19" fillId="0" borderId="4" xfId="0" applyNumberFormat="1" applyFont="1" applyBorder="1" applyAlignment="1">
      <alignment horizontal="center" vertical="top"/>
    </xf>
    <xf numFmtId="0" fontId="18" fillId="0" borderId="5" xfId="0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top"/>
    </xf>
    <xf numFmtId="0" fontId="18" fillId="0" borderId="6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right" vertical="top"/>
    </xf>
    <xf numFmtId="4" fontId="19" fillId="0" borderId="2" xfId="0" applyNumberFormat="1" applyFont="1" applyBorder="1" applyAlignment="1">
      <alignment horizontal="right" vertical="top"/>
    </xf>
    <xf numFmtId="0" fontId="17" fillId="0" borderId="2" xfId="0" applyFont="1" applyBorder="1" applyAlignment="1">
      <alignment horizontal="right" vertical="center"/>
    </xf>
    <xf numFmtId="38" fontId="27" fillId="0" borderId="2" xfId="4" applyNumberFormat="1" applyFont="1" applyBorder="1" applyAlignment="1">
      <alignment horizontal="center" vertical="center"/>
    </xf>
    <xf numFmtId="38" fontId="27" fillId="0" borderId="6" xfId="4" applyNumberFormat="1" applyFont="1" applyBorder="1" applyAlignment="1">
      <alignment horizontal="center" vertical="center"/>
    </xf>
    <xf numFmtId="9" fontId="27" fillId="0" borderId="2" xfId="4" applyNumberFormat="1" applyFont="1" applyBorder="1" applyAlignment="1">
      <alignment horizontal="center" vertical="center"/>
    </xf>
    <xf numFmtId="9" fontId="27" fillId="0" borderId="6" xfId="4" applyNumberFormat="1" applyFont="1" applyBorder="1" applyAlignment="1">
      <alignment horizontal="center" vertical="center"/>
    </xf>
    <xf numFmtId="165" fontId="27" fillId="0" borderId="2" xfId="5" applyNumberFormat="1" applyFont="1" applyBorder="1" applyAlignment="1">
      <alignment horizontal="center" vertical="center"/>
    </xf>
    <xf numFmtId="165" fontId="27" fillId="0" borderId="6" xfId="5" applyNumberFormat="1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17" fillId="0" borderId="0" xfId="3" applyFont="1" applyAlignment="1">
      <alignment horizontal="right" vertical="center"/>
    </xf>
    <xf numFmtId="0" fontId="24" fillId="0" borderId="4" xfId="3" applyFont="1" applyBorder="1" applyAlignment="1">
      <alignment horizontal="center" vertical="center"/>
    </xf>
    <xf numFmtId="0" fontId="25" fillId="0" borderId="0" xfId="3" applyFont="1" applyAlignment="1">
      <alignment horizontal="center"/>
    </xf>
    <xf numFmtId="0" fontId="24" fillId="0" borderId="2" xfId="3" applyFont="1" applyBorder="1" applyAlignment="1">
      <alignment horizontal="center" vertical="center"/>
    </xf>
    <xf numFmtId="0" fontId="24" fillId="0" borderId="6" xfId="3" applyFont="1" applyBorder="1" applyAlignment="1">
      <alignment horizontal="center" vertical="center"/>
    </xf>
    <xf numFmtId="0" fontId="24" fillId="0" borderId="3" xfId="3" applyFont="1" applyBorder="1" applyAlignment="1">
      <alignment horizontal="center" vertical="center"/>
    </xf>
    <xf numFmtId="38" fontId="27" fillId="0" borderId="2" xfId="3" applyNumberFormat="1" applyFont="1" applyBorder="1" applyAlignment="1">
      <alignment horizontal="center" vertical="center"/>
    </xf>
    <xf numFmtId="38" fontId="27" fillId="0" borderId="6" xfId="3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7" fontId="27" fillId="0" borderId="5" xfId="0" applyNumberFormat="1" applyFont="1" applyBorder="1" applyAlignment="1">
      <alignment horizontal="center" vertical="center"/>
    </xf>
    <xf numFmtId="37" fontId="19" fillId="0" borderId="4" xfId="0" applyNumberFormat="1" applyFont="1" applyBorder="1" applyAlignment="1">
      <alignment horizontal="center" vertical="top"/>
    </xf>
    <xf numFmtId="38" fontId="27" fillId="0" borderId="5" xfId="0" applyNumberFormat="1" applyFont="1" applyBorder="1" applyAlignment="1">
      <alignment horizontal="center" vertical="center"/>
    </xf>
    <xf numFmtId="0" fontId="24" fillId="0" borderId="3" xfId="3" applyFont="1" applyBorder="1" applyAlignment="1">
      <alignment horizontal="center" vertical="center" wrapText="1"/>
    </xf>
    <xf numFmtId="37" fontId="19" fillId="0" borderId="0" xfId="0" applyNumberFormat="1" applyFont="1" applyAlignment="1">
      <alignment horizontal="center" vertical="top"/>
    </xf>
    <xf numFmtId="0" fontId="18" fillId="0" borderId="3" xfId="0" applyFont="1" applyBorder="1" applyAlignment="1">
      <alignment horizontal="center" vertical="center" wrapText="1"/>
    </xf>
    <xf numFmtId="37" fontId="19" fillId="0" borderId="2" xfId="0" applyNumberFormat="1" applyFont="1" applyBorder="1" applyAlignment="1">
      <alignment horizontal="center" vertical="top"/>
    </xf>
    <xf numFmtId="37" fontId="19" fillId="0" borderId="5" xfId="0" applyNumberFormat="1" applyFont="1" applyBorder="1" applyAlignment="1">
      <alignment horizontal="center" vertical="top"/>
    </xf>
    <xf numFmtId="37" fontId="19" fillId="0" borderId="5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3" applyFont="1" applyBorder="1" applyAlignment="1">
      <alignment horizontal="center" vertical="center"/>
    </xf>
    <xf numFmtId="0" fontId="18" fillId="0" borderId="3" xfId="3" applyFont="1" applyBorder="1" applyAlignment="1">
      <alignment horizontal="center" vertical="center" wrapText="1"/>
    </xf>
  </cellXfs>
  <cellStyles count="6">
    <cellStyle name="Comma" xfId="1" builtinId="3"/>
    <cellStyle name="Comma 2" xfId="4" xr:uid="{565E5D1F-A2B6-4E0C-9721-EE18B15177D8}"/>
    <cellStyle name="Normal" xfId="0" builtinId="0"/>
    <cellStyle name="Normal 2" xfId="3" xr:uid="{1BB99AB9-808C-487B-BE35-895DCCEF6EF9}"/>
    <cellStyle name="Percent" xfId="2" builtinId="5"/>
    <cellStyle name="Percent 2" xfId="5" xr:uid="{00480684-A4B3-4370-9652-67342C548A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492125</xdr:colOff>
      <xdr:row>5</xdr:row>
      <xdr:rowOff>180973</xdr:rowOff>
    </xdr:from>
    <xdr:to>
      <xdr:col>9</xdr:col>
      <xdr:colOff>508000</xdr:colOff>
      <xdr:row>11</xdr:row>
      <xdr:rowOff>3381374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650109-600E-4038-8F1B-4787BCAE3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281875" y="3006723"/>
          <a:ext cx="5445125" cy="5708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7"/>
  <sheetViews>
    <sheetView rightToLeft="1" view="pageBreakPreview" topLeftCell="A8" zoomScale="60" zoomScaleNormal="100" workbookViewId="0">
      <selection activeCell="AH5" sqref="AH5"/>
    </sheetView>
  </sheetViews>
  <sheetFormatPr defaultRowHeight="12.75" x14ac:dyDescent="0.2"/>
  <cols>
    <col min="2" max="2" width="18.140625" customWidth="1"/>
    <col min="12" max="12" width="6.140625" customWidth="1"/>
    <col min="13" max="13" width="9.140625" hidden="1" customWidth="1"/>
    <col min="15" max="15" width="17.5703125" customWidth="1"/>
    <col min="16" max="16" width="15" customWidth="1"/>
    <col min="19" max="19" width="5.42578125" customWidth="1"/>
    <col min="20" max="22" width="9.140625" hidden="1" customWidth="1"/>
  </cols>
  <sheetData>
    <row r="1" spans="1:22" ht="66.75" customHeight="1" x14ac:dyDescent="0.7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"/>
      <c r="N1" s="11"/>
      <c r="O1" s="12" t="s">
        <v>288</v>
      </c>
      <c r="P1" s="12" t="s">
        <v>137</v>
      </c>
      <c r="Q1" s="2"/>
      <c r="R1" s="3"/>
      <c r="S1" s="3"/>
      <c r="T1" s="3"/>
      <c r="U1" s="3"/>
      <c r="V1" s="3"/>
    </row>
    <row r="2" spans="1:22" ht="43.5" customHeight="1" x14ac:dyDescent="0.7">
      <c r="A2" s="116" t="s">
        <v>289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"/>
      <c r="N2" s="11"/>
      <c r="O2" s="12" t="s">
        <v>290</v>
      </c>
      <c r="P2" s="12" t="s">
        <v>9</v>
      </c>
      <c r="Q2" s="2"/>
      <c r="R2" s="3"/>
      <c r="S2" s="4"/>
      <c r="T2" s="3"/>
      <c r="U2" s="3"/>
      <c r="V2" s="3"/>
    </row>
    <row r="3" spans="1:22" ht="39.75" x14ac:dyDescent="0.7">
      <c r="A3" s="116" t="s">
        <v>298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"/>
      <c r="N3" s="11"/>
      <c r="O3" s="5" t="s">
        <v>299</v>
      </c>
      <c r="P3" s="5"/>
      <c r="Q3" s="5"/>
      <c r="R3" s="6"/>
      <c r="S3" s="6"/>
      <c r="T3" s="6"/>
      <c r="U3" s="6"/>
      <c r="V3" s="6"/>
    </row>
    <row r="4" spans="1:22" ht="51" x14ac:dyDescent="0.7">
      <c r="A4" s="7"/>
      <c r="B4" s="7"/>
      <c r="C4" s="8"/>
      <c r="D4" s="8"/>
      <c r="E4" s="8"/>
      <c r="F4" s="8"/>
      <c r="G4" s="8"/>
      <c r="H4" s="8"/>
      <c r="I4" s="8"/>
      <c r="J4" s="7"/>
      <c r="K4" s="7"/>
      <c r="L4" s="7"/>
      <c r="M4" s="1"/>
      <c r="N4" s="11"/>
      <c r="O4" s="5" t="s">
        <v>300</v>
      </c>
      <c r="P4" s="12"/>
      <c r="Q4" s="2"/>
      <c r="R4" s="3"/>
      <c r="S4" s="3"/>
      <c r="T4" s="3"/>
      <c r="U4" s="3"/>
      <c r="V4" s="3"/>
    </row>
    <row r="5" spans="1:22" ht="25.5" x14ac:dyDescent="0.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"/>
      <c r="N5" s="11"/>
      <c r="O5" s="12"/>
      <c r="P5" s="12"/>
      <c r="Q5" s="2"/>
      <c r="R5" s="3"/>
      <c r="S5" s="3"/>
      <c r="T5" s="3"/>
      <c r="U5" s="3"/>
      <c r="V5" s="3"/>
    </row>
    <row r="6" spans="1:22" ht="1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"/>
      <c r="N6" s="3"/>
      <c r="O6" s="9"/>
      <c r="P6" s="9"/>
      <c r="Q6" s="9"/>
      <c r="R6" s="3"/>
      <c r="S6" s="3"/>
      <c r="T6" s="3"/>
      <c r="U6" s="3"/>
      <c r="V6" s="3"/>
    </row>
    <row r="7" spans="1:22" ht="1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"/>
      <c r="N7" s="3"/>
      <c r="O7" s="9"/>
      <c r="P7" s="9"/>
      <c r="Q7" s="9"/>
      <c r="R7" s="3"/>
      <c r="S7" s="3"/>
      <c r="T7" s="3"/>
      <c r="U7" s="3"/>
      <c r="V7" s="3"/>
    </row>
    <row r="8" spans="1:22" ht="1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"/>
      <c r="N8" s="3"/>
      <c r="O8" s="9"/>
      <c r="P8" s="9"/>
      <c r="Q8" s="9"/>
      <c r="R8" s="3"/>
      <c r="S8" s="3"/>
      <c r="T8" s="3"/>
      <c r="U8" s="3"/>
      <c r="V8" s="3"/>
    </row>
    <row r="9" spans="1:22" ht="42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"/>
      <c r="N9" s="3"/>
      <c r="O9" s="9"/>
      <c r="P9" s="9"/>
      <c r="Q9" s="9"/>
      <c r="R9" s="3"/>
      <c r="S9" s="3"/>
      <c r="T9" s="3"/>
      <c r="U9" s="3"/>
      <c r="V9" s="3"/>
    </row>
    <row r="10" spans="1:22" ht="9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"/>
      <c r="N10" s="3"/>
      <c r="O10" s="3"/>
      <c r="P10" s="3"/>
      <c r="Q10" s="3"/>
      <c r="R10" s="3"/>
      <c r="S10" s="3"/>
      <c r="T10" s="3"/>
      <c r="U10" s="3"/>
      <c r="V10" s="3"/>
    </row>
    <row r="11" spans="1:22" ht="1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1"/>
      <c r="N11" s="3"/>
      <c r="O11" s="3"/>
      <c r="P11" s="3"/>
      <c r="Q11" s="3"/>
      <c r="R11" s="3"/>
      <c r="S11" s="3"/>
      <c r="T11" s="3"/>
      <c r="U11" s="3"/>
      <c r="V11" s="3"/>
    </row>
    <row r="12" spans="1:22" ht="327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"/>
      <c r="N12" s="3"/>
      <c r="O12" s="3"/>
      <c r="P12" s="3"/>
      <c r="Q12" s="3"/>
      <c r="R12" s="3"/>
      <c r="S12" s="3"/>
      <c r="T12" s="3"/>
      <c r="U12" s="3"/>
      <c r="V12" s="3"/>
    </row>
    <row r="13" spans="1:22" ht="83.25" customHeight="1" x14ac:dyDescent="0.25">
      <c r="A13" s="117" t="s">
        <v>291</v>
      </c>
      <c r="B13" s="117"/>
      <c r="C13" s="13"/>
      <c r="D13" s="117" t="s">
        <v>292</v>
      </c>
      <c r="E13" s="117"/>
      <c r="F13" s="13"/>
      <c r="G13" s="117" t="s">
        <v>293</v>
      </c>
      <c r="H13" s="117"/>
      <c r="I13" s="13"/>
      <c r="J13" s="117" t="s">
        <v>294</v>
      </c>
      <c r="K13" s="117"/>
      <c r="L13" s="117"/>
      <c r="M13" s="1"/>
    </row>
    <row r="14" spans="1:22" ht="26.25" x14ac:dyDescent="0.25">
      <c r="A14" s="117"/>
      <c r="B14" s="117"/>
      <c r="C14" s="13"/>
      <c r="D14" s="117"/>
      <c r="E14" s="117"/>
      <c r="F14" s="13"/>
      <c r="G14" s="117"/>
      <c r="H14" s="117"/>
      <c r="I14" s="13"/>
      <c r="J14" s="117"/>
      <c r="K14" s="117"/>
      <c r="L14" s="117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54.75" customHeight="1" x14ac:dyDescent="0.35">
      <c r="A15" s="114" t="s">
        <v>295</v>
      </c>
      <c r="B15" s="114"/>
      <c r="C15" s="14"/>
      <c r="D15" s="114" t="s">
        <v>296</v>
      </c>
      <c r="E15" s="114"/>
      <c r="F15" s="14"/>
      <c r="G15" s="114" t="s">
        <v>297</v>
      </c>
      <c r="H15" s="114"/>
      <c r="I15" s="15"/>
      <c r="J15" s="15"/>
      <c r="K15" s="16"/>
      <c r="L15" s="16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4.75" x14ac:dyDescent="0.35">
      <c r="A16" s="114"/>
      <c r="B16" s="114"/>
      <c r="C16" s="14"/>
      <c r="D16" s="114"/>
      <c r="E16" s="114"/>
      <c r="F16" s="14"/>
      <c r="G16" s="114"/>
      <c r="H16" s="114"/>
      <c r="I16" s="15"/>
      <c r="J16" s="15"/>
      <c r="K16" s="16"/>
      <c r="L16" s="16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mergeCells count="10">
    <mergeCell ref="A15:B16"/>
    <mergeCell ref="D15:E16"/>
    <mergeCell ref="G15:H16"/>
    <mergeCell ref="A1:L1"/>
    <mergeCell ref="A2:L2"/>
    <mergeCell ref="A3:L3"/>
    <mergeCell ref="A13:B14"/>
    <mergeCell ref="D13:E14"/>
    <mergeCell ref="G13:H14"/>
    <mergeCell ref="J13:L14"/>
  </mergeCells>
  <pageMargins left="0.39" right="0.39" top="0.39" bottom="0.39" header="0" footer="0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4"/>
  <sheetViews>
    <sheetView rightToLeft="1" topLeftCell="A10" workbookViewId="0">
      <selection activeCell="Z28" sqref="Z28"/>
    </sheetView>
  </sheetViews>
  <sheetFormatPr defaultRowHeight="12.75" x14ac:dyDescent="0.2"/>
  <cols>
    <col min="1" max="1" width="3.5703125" style="17" bestFit="1" customWidth="1"/>
    <col min="2" max="2" width="2.5703125" style="17" customWidth="1"/>
    <col min="3" max="3" width="23.42578125" style="17" customWidth="1"/>
    <col min="4" max="5" width="1.28515625" style="17" customWidth="1"/>
    <col min="6" max="6" width="10.7109375" style="17" bestFit="1" customWidth="1"/>
    <col min="7" max="7" width="1.28515625" style="17" customWidth="1"/>
    <col min="8" max="8" width="16" style="17" bestFit="1" customWidth="1"/>
    <col min="9" max="9" width="1.28515625" style="17" customWidth="1"/>
    <col min="10" max="10" width="16.140625" style="17" bestFit="1" customWidth="1"/>
    <col min="11" max="11" width="1.28515625" style="17" customWidth="1"/>
    <col min="12" max="12" width="12.140625" style="17" bestFit="1" customWidth="1"/>
    <col min="13" max="13" width="1.28515625" style="17" customWidth="1"/>
    <col min="14" max="14" width="16.140625" style="17" bestFit="1" customWidth="1"/>
    <col min="15" max="15" width="1.28515625" style="17" customWidth="1"/>
    <col min="16" max="16" width="11.85546875" style="17" bestFit="1" customWidth="1"/>
    <col min="17" max="17" width="1.28515625" style="17" customWidth="1"/>
    <col min="18" max="18" width="16.140625" style="17" bestFit="1" customWidth="1"/>
    <col min="19" max="19" width="1.28515625" style="17" customWidth="1"/>
    <col min="20" max="20" width="12" style="17" bestFit="1" customWidth="1"/>
    <col min="21" max="21" width="1.28515625" style="17" customWidth="1"/>
    <col min="22" max="22" width="16.140625" style="17" bestFit="1" customWidth="1"/>
    <col min="23" max="23" width="1.28515625" style="17" customWidth="1"/>
    <col min="24" max="24" width="16.42578125" style="17" bestFit="1" customWidth="1"/>
    <col min="25" max="25" width="1.28515625" style="17" customWidth="1"/>
    <col min="26" max="26" width="17.5703125" style="17" bestFit="1" customWidth="1"/>
    <col min="27" max="27" width="1.28515625" style="17" customWidth="1"/>
    <col min="28" max="28" width="18.28515625" style="17" bestFit="1" customWidth="1"/>
    <col min="29" max="29" width="14.7109375" style="17" customWidth="1"/>
    <col min="30" max="16384" width="9.140625" style="17"/>
  </cols>
  <sheetData>
    <row r="1" spans="1:29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9" ht="21.75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</row>
    <row r="3" spans="1:29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</row>
    <row r="4" spans="1:29" ht="21.75" customHeight="1" x14ac:dyDescent="0.2">
      <c r="A4" s="18" t="s">
        <v>3</v>
      </c>
      <c r="B4" s="112" t="s">
        <v>4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</row>
    <row r="5" spans="1:29" ht="21.75" customHeight="1" x14ac:dyDescent="0.2">
      <c r="A5" s="112" t="s">
        <v>5</v>
      </c>
      <c r="B5" s="112"/>
      <c r="C5" s="112" t="s">
        <v>6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</row>
    <row r="6" spans="1:29" ht="14.45" customHeight="1" x14ac:dyDescent="0.2">
      <c r="F6" s="113" t="s">
        <v>7</v>
      </c>
      <c r="G6" s="113"/>
      <c r="H6" s="113"/>
      <c r="I6" s="113"/>
      <c r="J6" s="113"/>
      <c r="L6" s="113" t="s">
        <v>8</v>
      </c>
      <c r="M6" s="113"/>
      <c r="N6" s="113"/>
      <c r="O6" s="113"/>
      <c r="P6" s="113"/>
      <c r="Q6" s="113"/>
      <c r="R6" s="113"/>
      <c r="T6" s="113" t="s">
        <v>9</v>
      </c>
      <c r="U6" s="113"/>
      <c r="V6" s="113"/>
      <c r="W6" s="113"/>
      <c r="X6" s="113"/>
      <c r="Y6" s="113"/>
      <c r="Z6" s="113"/>
      <c r="AA6" s="113"/>
      <c r="AB6" s="113"/>
    </row>
    <row r="7" spans="1:29" ht="14.45" customHeight="1" x14ac:dyDescent="0.2">
      <c r="F7" s="19"/>
      <c r="G7" s="19"/>
      <c r="H7" s="19"/>
      <c r="I7" s="19"/>
      <c r="J7" s="19"/>
      <c r="L7" s="118" t="s">
        <v>10</v>
      </c>
      <c r="M7" s="118"/>
      <c r="N7" s="118"/>
      <c r="O7" s="19"/>
      <c r="P7" s="118" t="s">
        <v>11</v>
      </c>
      <c r="Q7" s="118"/>
      <c r="R7" s="118"/>
      <c r="T7" s="19"/>
      <c r="U7" s="19"/>
      <c r="V7" s="19"/>
      <c r="W7" s="19"/>
      <c r="X7" s="19"/>
      <c r="Y7" s="19"/>
      <c r="Z7" s="19"/>
      <c r="AA7" s="19"/>
      <c r="AB7" s="19"/>
    </row>
    <row r="8" spans="1:29" ht="14.45" customHeight="1" x14ac:dyDescent="0.2">
      <c r="A8" s="113" t="s">
        <v>12</v>
      </c>
      <c r="B8" s="113"/>
      <c r="C8" s="113"/>
      <c r="E8" s="113" t="s">
        <v>13</v>
      </c>
      <c r="F8" s="113"/>
      <c r="H8" s="20" t="s">
        <v>14</v>
      </c>
      <c r="J8" s="20" t="s">
        <v>15</v>
      </c>
      <c r="L8" s="21" t="s">
        <v>13</v>
      </c>
      <c r="M8" s="19"/>
      <c r="N8" s="21" t="s">
        <v>14</v>
      </c>
      <c r="P8" s="21" t="s">
        <v>13</v>
      </c>
      <c r="Q8" s="19"/>
      <c r="R8" s="21" t="s">
        <v>16</v>
      </c>
      <c r="T8" s="20" t="s">
        <v>13</v>
      </c>
      <c r="V8" s="20" t="s">
        <v>17</v>
      </c>
      <c r="X8" s="20" t="s">
        <v>14</v>
      </c>
      <c r="Z8" s="20" t="s">
        <v>15</v>
      </c>
      <c r="AB8" s="20" t="s">
        <v>18</v>
      </c>
    </row>
    <row r="9" spans="1:29" ht="21.75" customHeight="1" x14ac:dyDescent="0.2">
      <c r="A9" s="119" t="s">
        <v>19</v>
      </c>
      <c r="B9" s="119"/>
      <c r="C9" s="119"/>
      <c r="E9" s="120">
        <v>37500000</v>
      </c>
      <c r="F9" s="120"/>
      <c r="G9" s="24"/>
      <c r="H9" s="25">
        <v>100560859781</v>
      </c>
      <c r="I9" s="24"/>
      <c r="J9" s="25">
        <v>132095943750</v>
      </c>
      <c r="K9" s="24"/>
      <c r="L9" s="25">
        <v>0</v>
      </c>
      <c r="M9" s="24"/>
      <c r="N9" s="25">
        <v>0</v>
      </c>
      <c r="O9" s="24"/>
      <c r="P9" s="25">
        <v>0</v>
      </c>
      <c r="Q9" s="24"/>
      <c r="R9" s="25">
        <v>0</v>
      </c>
      <c r="S9" s="24"/>
      <c r="T9" s="25">
        <v>37500000</v>
      </c>
      <c r="U9" s="24"/>
      <c r="V9" s="25">
        <v>4350</v>
      </c>
      <c r="W9" s="24"/>
      <c r="X9" s="25">
        <v>100560859781</v>
      </c>
      <c r="Y9" s="24"/>
      <c r="Z9" s="25">
        <v>161864043750</v>
      </c>
      <c r="AA9" s="24"/>
      <c r="AB9" s="62">
        <f>Z9/$Z$34</f>
        <v>1.7064621227762611E-3</v>
      </c>
      <c r="AC9" s="28"/>
    </row>
    <row r="10" spans="1:29" ht="21.75" customHeight="1" x14ac:dyDescent="0.2">
      <c r="A10" s="121" t="s">
        <v>20</v>
      </c>
      <c r="B10" s="121"/>
      <c r="C10" s="121"/>
      <c r="E10" s="122">
        <v>225000</v>
      </c>
      <c r="F10" s="122"/>
      <c r="G10" s="24"/>
      <c r="H10" s="27">
        <v>6305377454</v>
      </c>
      <c r="I10" s="24"/>
      <c r="J10" s="27">
        <v>8249484712.5</v>
      </c>
      <c r="K10" s="24"/>
      <c r="L10" s="27">
        <v>0</v>
      </c>
      <c r="M10" s="24"/>
      <c r="N10" s="27">
        <v>0</v>
      </c>
      <c r="O10" s="24"/>
      <c r="P10" s="27">
        <v>-225000</v>
      </c>
      <c r="Q10" s="24"/>
      <c r="R10" s="27">
        <v>7774895441</v>
      </c>
      <c r="S10" s="24"/>
      <c r="T10" s="27">
        <v>0</v>
      </c>
      <c r="U10" s="24"/>
      <c r="V10" s="27">
        <v>0</v>
      </c>
      <c r="W10" s="24"/>
      <c r="X10" s="27">
        <v>0</v>
      </c>
      <c r="Y10" s="24"/>
      <c r="Z10" s="27">
        <v>0</v>
      </c>
      <c r="AA10" s="24"/>
      <c r="AB10" s="63">
        <f t="shared" ref="AB10:AB30" si="0">Z10/$Z$34</f>
        <v>0</v>
      </c>
      <c r="AC10" s="28"/>
    </row>
    <row r="11" spans="1:29" ht="21.75" customHeight="1" x14ac:dyDescent="0.2">
      <c r="A11" s="121" t="s">
        <v>21</v>
      </c>
      <c r="B11" s="121"/>
      <c r="C11" s="121"/>
      <c r="E11" s="122">
        <v>1450000</v>
      </c>
      <c r="F11" s="122"/>
      <c r="G11" s="24"/>
      <c r="H11" s="27">
        <v>8380188787</v>
      </c>
      <c r="I11" s="24"/>
      <c r="J11" s="27">
        <v>13855562145</v>
      </c>
      <c r="K11" s="24"/>
      <c r="L11" s="27">
        <v>0</v>
      </c>
      <c r="M11" s="24"/>
      <c r="N11" s="27">
        <v>0</v>
      </c>
      <c r="O11" s="24"/>
      <c r="P11" s="27">
        <v>0</v>
      </c>
      <c r="Q11" s="24"/>
      <c r="R11" s="27">
        <v>0</v>
      </c>
      <c r="S11" s="24"/>
      <c r="T11" s="27">
        <v>1450000</v>
      </c>
      <c r="U11" s="24"/>
      <c r="V11" s="27">
        <v>9200</v>
      </c>
      <c r="W11" s="24"/>
      <c r="X11" s="27">
        <v>8380188787</v>
      </c>
      <c r="Y11" s="24"/>
      <c r="Z11" s="27">
        <v>13236881800</v>
      </c>
      <c r="AA11" s="24"/>
      <c r="AB11" s="63">
        <f t="shared" si="0"/>
        <v>1.3955068026259203E-4</v>
      </c>
      <c r="AC11" s="28"/>
    </row>
    <row r="12" spans="1:29" ht="21.75" customHeight="1" x14ac:dyDescent="0.2">
      <c r="A12" s="121" t="s">
        <v>22</v>
      </c>
      <c r="B12" s="121"/>
      <c r="C12" s="121"/>
      <c r="E12" s="122">
        <v>3696</v>
      </c>
      <c r="F12" s="122"/>
      <c r="G12" s="24"/>
      <c r="H12" s="27">
        <v>47434827</v>
      </c>
      <c r="I12" s="24"/>
      <c r="J12" s="27">
        <v>68434242.3072</v>
      </c>
      <c r="K12" s="24"/>
      <c r="L12" s="27">
        <v>0</v>
      </c>
      <c r="M12" s="24"/>
      <c r="N12" s="27">
        <v>0</v>
      </c>
      <c r="O12" s="24"/>
      <c r="P12" s="27">
        <v>-3696</v>
      </c>
      <c r="Q12" s="24"/>
      <c r="R12" s="27">
        <v>85744517</v>
      </c>
      <c r="S12" s="24"/>
      <c r="T12" s="27">
        <v>0</v>
      </c>
      <c r="U12" s="24"/>
      <c r="V12" s="27">
        <v>0</v>
      </c>
      <c r="W12" s="24"/>
      <c r="X12" s="27">
        <v>0</v>
      </c>
      <c r="Y12" s="24"/>
      <c r="Z12" s="27">
        <v>0</v>
      </c>
      <c r="AA12" s="24"/>
      <c r="AB12" s="63">
        <f t="shared" si="0"/>
        <v>0</v>
      </c>
      <c r="AC12" s="28"/>
    </row>
    <row r="13" spans="1:29" ht="21.75" customHeight="1" x14ac:dyDescent="0.2">
      <c r="A13" s="121" t="s">
        <v>23</v>
      </c>
      <c r="B13" s="121"/>
      <c r="C13" s="121"/>
      <c r="E13" s="122">
        <v>1325000</v>
      </c>
      <c r="F13" s="122"/>
      <c r="G13" s="24"/>
      <c r="H13" s="27">
        <v>21003637176</v>
      </c>
      <c r="I13" s="24"/>
      <c r="J13" s="27">
        <v>23008260625</v>
      </c>
      <c r="K13" s="24"/>
      <c r="L13" s="27">
        <v>0</v>
      </c>
      <c r="M13" s="24"/>
      <c r="N13" s="27">
        <v>0</v>
      </c>
      <c r="O13" s="24"/>
      <c r="P13" s="27">
        <v>0</v>
      </c>
      <c r="Q13" s="24"/>
      <c r="R13" s="27">
        <v>0</v>
      </c>
      <c r="S13" s="24"/>
      <c r="T13" s="27">
        <v>1325000</v>
      </c>
      <c r="U13" s="24"/>
      <c r="V13" s="27">
        <v>17260</v>
      </c>
      <c r="W13" s="24"/>
      <c r="X13" s="27">
        <v>21003637176</v>
      </c>
      <c r="Y13" s="24"/>
      <c r="Z13" s="27">
        <v>22692718765</v>
      </c>
      <c r="AA13" s="24"/>
      <c r="AB13" s="63">
        <f t="shared" si="0"/>
        <v>2.3923945144417903E-4</v>
      </c>
      <c r="AC13" s="28"/>
    </row>
    <row r="14" spans="1:29" ht="21.75" customHeight="1" x14ac:dyDescent="0.2">
      <c r="A14" s="121" t="s">
        <v>24</v>
      </c>
      <c r="B14" s="121"/>
      <c r="C14" s="121"/>
      <c r="E14" s="122">
        <v>0</v>
      </c>
      <c r="F14" s="122"/>
      <c r="G14" s="24"/>
      <c r="H14" s="27">
        <v>0</v>
      </c>
      <c r="I14" s="24"/>
      <c r="J14" s="27">
        <v>0</v>
      </c>
      <c r="K14" s="24"/>
      <c r="L14" s="27">
        <v>23023774</v>
      </c>
      <c r="M14" s="24"/>
      <c r="N14" s="27">
        <v>210206339877</v>
      </c>
      <c r="O14" s="24"/>
      <c r="P14" s="27">
        <v>0</v>
      </c>
      <c r="Q14" s="24"/>
      <c r="R14" s="27">
        <v>0</v>
      </c>
      <c r="S14" s="24"/>
      <c r="T14" s="27">
        <v>23023774</v>
      </c>
      <c r="U14" s="24"/>
      <c r="V14" s="27">
        <v>8650</v>
      </c>
      <c r="W14" s="24"/>
      <c r="X14" s="27">
        <v>210206339877</v>
      </c>
      <c r="Y14" s="24"/>
      <c r="Z14" s="27">
        <v>197616171963.37701</v>
      </c>
      <c r="AA14" s="24"/>
      <c r="AB14" s="63">
        <f t="shared" si="0"/>
        <v>2.0833812407676428E-3</v>
      </c>
      <c r="AC14" s="28"/>
    </row>
    <row r="15" spans="1:29" ht="21.75" customHeight="1" x14ac:dyDescent="0.2">
      <c r="A15" s="121" t="s">
        <v>25</v>
      </c>
      <c r="B15" s="121"/>
      <c r="C15" s="121"/>
      <c r="E15" s="122">
        <v>0</v>
      </c>
      <c r="F15" s="122"/>
      <c r="G15" s="24"/>
      <c r="H15" s="27">
        <v>0</v>
      </c>
      <c r="I15" s="24"/>
      <c r="J15" s="27">
        <v>0</v>
      </c>
      <c r="K15" s="24"/>
      <c r="L15" s="27">
        <v>965825</v>
      </c>
      <c r="M15" s="24"/>
      <c r="N15" s="27">
        <v>10138610265</v>
      </c>
      <c r="O15" s="24"/>
      <c r="P15" s="27">
        <v>0</v>
      </c>
      <c r="Q15" s="24"/>
      <c r="R15" s="27">
        <v>0</v>
      </c>
      <c r="S15" s="24"/>
      <c r="T15" s="27">
        <v>965825</v>
      </c>
      <c r="U15" s="24"/>
      <c r="V15" s="27">
        <v>10830</v>
      </c>
      <c r="W15" s="24"/>
      <c r="X15" s="27">
        <v>10138610265</v>
      </c>
      <c r="Y15" s="24"/>
      <c r="Z15" s="27">
        <v>10379029840.8825</v>
      </c>
      <c r="AA15" s="24"/>
      <c r="AB15" s="63">
        <f t="shared" si="0"/>
        <v>1.0942159162899643E-4</v>
      </c>
      <c r="AC15" s="28"/>
    </row>
    <row r="16" spans="1:29" ht="21.75" customHeight="1" x14ac:dyDescent="0.2">
      <c r="A16" s="121" t="s">
        <v>26</v>
      </c>
      <c r="B16" s="121"/>
      <c r="C16" s="121"/>
      <c r="E16" s="122">
        <v>0</v>
      </c>
      <c r="F16" s="122"/>
      <c r="G16" s="24"/>
      <c r="H16" s="27">
        <v>0</v>
      </c>
      <c r="I16" s="24"/>
      <c r="J16" s="27">
        <v>0</v>
      </c>
      <c r="K16" s="24"/>
      <c r="L16" s="27">
        <v>540622</v>
      </c>
      <c r="M16" s="24"/>
      <c r="N16" s="27">
        <v>10774526861</v>
      </c>
      <c r="O16" s="24"/>
      <c r="P16" s="27">
        <v>0</v>
      </c>
      <c r="Q16" s="24"/>
      <c r="R16" s="27">
        <v>0</v>
      </c>
      <c r="S16" s="24"/>
      <c r="T16" s="27">
        <v>540622</v>
      </c>
      <c r="U16" s="24"/>
      <c r="V16" s="27">
        <v>23460</v>
      </c>
      <c r="W16" s="24"/>
      <c r="X16" s="27">
        <v>10774526861</v>
      </c>
      <c r="Y16" s="24"/>
      <c r="Z16" s="27">
        <v>12584952590.912399</v>
      </c>
      <c r="AA16" s="24"/>
      <c r="AB16" s="63">
        <f t="shared" si="0"/>
        <v>1.3267767452107153E-4</v>
      </c>
      <c r="AC16" s="28"/>
    </row>
    <row r="17" spans="1:29" ht="21.75" customHeight="1" x14ac:dyDescent="0.2">
      <c r="A17" s="121" t="s">
        <v>27</v>
      </c>
      <c r="B17" s="121"/>
      <c r="C17" s="121"/>
      <c r="E17" s="122">
        <v>0</v>
      </c>
      <c r="F17" s="122"/>
      <c r="G17" s="24"/>
      <c r="H17" s="27">
        <v>0</v>
      </c>
      <c r="I17" s="24"/>
      <c r="J17" s="27">
        <v>0</v>
      </c>
      <c r="K17" s="24"/>
      <c r="L17" s="27">
        <v>8750000</v>
      </c>
      <c r="M17" s="24"/>
      <c r="N17" s="27">
        <v>50357794900</v>
      </c>
      <c r="O17" s="24"/>
      <c r="P17" s="27">
        <v>0</v>
      </c>
      <c r="Q17" s="24"/>
      <c r="R17" s="27">
        <v>0</v>
      </c>
      <c r="S17" s="24"/>
      <c r="T17" s="27">
        <v>8750000</v>
      </c>
      <c r="U17" s="24"/>
      <c r="V17" s="27">
        <v>6890</v>
      </c>
      <c r="W17" s="24"/>
      <c r="X17" s="27">
        <v>50357794900</v>
      </c>
      <c r="Y17" s="24"/>
      <c r="Z17" s="27">
        <v>59821477625</v>
      </c>
      <c r="AA17" s="24"/>
      <c r="AB17" s="63">
        <f t="shared" si="0"/>
        <v>6.3067178683141054E-4</v>
      </c>
      <c r="AC17" s="28"/>
    </row>
    <row r="18" spans="1:29" ht="21.75" customHeight="1" x14ac:dyDescent="0.2">
      <c r="A18" s="121" t="s">
        <v>28</v>
      </c>
      <c r="B18" s="121"/>
      <c r="C18" s="121"/>
      <c r="E18" s="122">
        <v>0</v>
      </c>
      <c r="F18" s="122"/>
      <c r="G18" s="24"/>
      <c r="H18" s="27">
        <v>0</v>
      </c>
      <c r="I18" s="24"/>
      <c r="J18" s="27">
        <v>0</v>
      </c>
      <c r="K18" s="24"/>
      <c r="L18" s="27">
        <v>5785000</v>
      </c>
      <c r="M18" s="24"/>
      <c r="N18" s="27">
        <v>34767733473</v>
      </c>
      <c r="O18" s="24"/>
      <c r="P18" s="27">
        <v>0</v>
      </c>
      <c r="Q18" s="24"/>
      <c r="R18" s="27">
        <v>0</v>
      </c>
      <c r="S18" s="24"/>
      <c r="T18" s="27">
        <v>5785000</v>
      </c>
      <c r="U18" s="24"/>
      <c r="V18" s="27">
        <v>9120</v>
      </c>
      <c r="W18" s="24"/>
      <c r="X18" s="27">
        <v>34767733473</v>
      </c>
      <c r="Y18" s="24"/>
      <c r="Z18" s="27">
        <v>52351371384</v>
      </c>
      <c r="AA18" s="24"/>
      <c r="AB18" s="63">
        <f t="shared" si="0"/>
        <v>5.5191770990330928E-4</v>
      </c>
      <c r="AC18" s="28"/>
    </row>
    <row r="19" spans="1:29" ht="21.75" customHeight="1" x14ac:dyDescent="0.2">
      <c r="A19" s="121" t="s">
        <v>29</v>
      </c>
      <c r="B19" s="121"/>
      <c r="C19" s="121"/>
      <c r="E19" s="122">
        <v>0</v>
      </c>
      <c r="F19" s="122"/>
      <c r="G19" s="24"/>
      <c r="H19" s="27">
        <v>0</v>
      </c>
      <c r="I19" s="24"/>
      <c r="J19" s="27">
        <v>0</v>
      </c>
      <c r="K19" s="24"/>
      <c r="L19" s="27">
        <v>5662381</v>
      </c>
      <c r="M19" s="24"/>
      <c r="N19" s="27">
        <v>70443976309</v>
      </c>
      <c r="O19" s="24"/>
      <c r="P19" s="27">
        <v>0</v>
      </c>
      <c r="Q19" s="24"/>
      <c r="R19" s="27">
        <v>0</v>
      </c>
      <c r="S19" s="24"/>
      <c r="T19" s="27">
        <v>5662381</v>
      </c>
      <c r="U19" s="24"/>
      <c r="V19" s="27">
        <v>14380</v>
      </c>
      <c r="W19" s="24"/>
      <c r="X19" s="27">
        <v>70443976309</v>
      </c>
      <c r="Y19" s="24"/>
      <c r="Z19" s="27">
        <v>80795623230.230606</v>
      </c>
      <c r="AA19" s="24"/>
      <c r="AB19" s="63">
        <f t="shared" si="0"/>
        <v>8.5179306987683185E-4</v>
      </c>
      <c r="AC19" s="28"/>
    </row>
    <row r="20" spans="1:29" ht="21.75" customHeight="1" x14ac:dyDescent="0.2">
      <c r="A20" s="121" t="s">
        <v>30</v>
      </c>
      <c r="B20" s="121"/>
      <c r="C20" s="121"/>
      <c r="E20" s="122">
        <v>0</v>
      </c>
      <c r="F20" s="122"/>
      <c r="G20" s="24"/>
      <c r="H20" s="27">
        <v>0</v>
      </c>
      <c r="I20" s="24"/>
      <c r="J20" s="27">
        <v>0</v>
      </c>
      <c r="K20" s="24"/>
      <c r="L20" s="27">
        <v>27703767</v>
      </c>
      <c r="M20" s="24"/>
      <c r="N20" s="27">
        <v>95988427874</v>
      </c>
      <c r="O20" s="24"/>
      <c r="P20" s="27">
        <v>0</v>
      </c>
      <c r="Q20" s="24"/>
      <c r="R20" s="27">
        <v>0</v>
      </c>
      <c r="S20" s="24"/>
      <c r="T20" s="27">
        <v>27703767</v>
      </c>
      <c r="U20" s="24"/>
      <c r="V20" s="27">
        <v>3840</v>
      </c>
      <c r="W20" s="24"/>
      <c r="X20" s="27">
        <v>95988427874</v>
      </c>
      <c r="Y20" s="24"/>
      <c r="Z20" s="27">
        <v>105560128823.386</v>
      </c>
      <c r="AA20" s="24"/>
      <c r="AB20" s="63">
        <f t="shared" si="0"/>
        <v>1.1128744676038706E-3</v>
      </c>
      <c r="AC20" s="28"/>
    </row>
    <row r="21" spans="1:29" ht="21.75" customHeight="1" x14ac:dyDescent="0.2">
      <c r="A21" s="121" t="s">
        <v>31</v>
      </c>
      <c r="B21" s="121"/>
      <c r="C21" s="121"/>
      <c r="E21" s="122">
        <v>0</v>
      </c>
      <c r="F21" s="122"/>
      <c r="G21" s="24"/>
      <c r="H21" s="27">
        <v>0</v>
      </c>
      <c r="I21" s="24"/>
      <c r="J21" s="27">
        <v>0</v>
      </c>
      <c r="K21" s="24"/>
      <c r="L21" s="27">
        <v>90000</v>
      </c>
      <c r="M21" s="24"/>
      <c r="N21" s="27">
        <v>1753624352</v>
      </c>
      <c r="O21" s="24"/>
      <c r="P21" s="27">
        <v>0</v>
      </c>
      <c r="Q21" s="24"/>
      <c r="R21" s="27">
        <v>0</v>
      </c>
      <c r="S21" s="24"/>
      <c r="T21" s="27">
        <v>90000</v>
      </c>
      <c r="U21" s="24"/>
      <c r="V21" s="27">
        <v>27600</v>
      </c>
      <c r="W21" s="24"/>
      <c r="X21" s="27">
        <v>1753624352</v>
      </c>
      <c r="Y21" s="24"/>
      <c r="Z21" s="27">
        <v>2464798680</v>
      </c>
      <c r="AA21" s="24"/>
      <c r="AB21" s="63">
        <f t="shared" si="0"/>
        <v>2.5985299083379203E-5</v>
      </c>
      <c r="AC21" s="28"/>
    </row>
    <row r="22" spans="1:29" ht="21.75" customHeight="1" x14ac:dyDescent="0.2">
      <c r="A22" s="121" t="s">
        <v>32</v>
      </c>
      <c r="B22" s="121"/>
      <c r="C22" s="121"/>
      <c r="E22" s="122">
        <v>0</v>
      </c>
      <c r="F22" s="122"/>
      <c r="G22" s="24"/>
      <c r="H22" s="27">
        <v>0</v>
      </c>
      <c r="I22" s="24"/>
      <c r="J22" s="27">
        <v>0</v>
      </c>
      <c r="K22" s="24"/>
      <c r="L22" s="27">
        <v>15038339</v>
      </c>
      <c r="M22" s="24"/>
      <c r="N22" s="27">
        <v>109427499285</v>
      </c>
      <c r="O22" s="24"/>
      <c r="P22" s="27">
        <v>0</v>
      </c>
      <c r="Q22" s="24"/>
      <c r="R22" s="27">
        <v>0</v>
      </c>
      <c r="S22" s="24"/>
      <c r="T22" s="27">
        <v>15038339</v>
      </c>
      <c r="U22" s="24"/>
      <c r="V22" s="27">
        <v>9340</v>
      </c>
      <c r="W22" s="24"/>
      <c r="X22" s="27">
        <v>109427499285</v>
      </c>
      <c r="Y22" s="24"/>
      <c r="Z22" s="27">
        <v>139372345253.20999</v>
      </c>
      <c r="AA22" s="24"/>
      <c r="AB22" s="63">
        <f t="shared" si="0"/>
        <v>1.4693419404771214E-3</v>
      </c>
      <c r="AC22" s="28"/>
    </row>
    <row r="23" spans="1:29" ht="21.75" customHeight="1" x14ac:dyDescent="0.2">
      <c r="A23" s="121" t="s">
        <v>33</v>
      </c>
      <c r="B23" s="121"/>
      <c r="C23" s="121"/>
      <c r="E23" s="122">
        <v>0</v>
      </c>
      <c r="F23" s="122"/>
      <c r="G23" s="24"/>
      <c r="H23" s="27">
        <v>0</v>
      </c>
      <c r="I23" s="24"/>
      <c r="J23" s="27">
        <v>0</v>
      </c>
      <c r="K23" s="24"/>
      <c r="L23" s="27">
        <v>17669635</v>
      </c>
      <c r="M23" s="24"/>
      <c r="N23" s="27">
        <v>104891810323</v>
      </c>
      <c r="O23" s="24"/>
      <c r="P23" s="27">
        <v>-10546161</v>
      </c>
      <c r="Q23" s="24"/>
      <c r="R23" s="27">
        <v>65342401115</v>
      </c>
      <c r="S23" s="24"/>
      <c r="T23" s="27">
        <v>7123474</v>
      </c>
      <c r="U23" s="24"/>
      <c r="V23" s="27">
        <v>6210</v>
      </c>
      <c r="W23" s="24"/>
      <c r="X23" s="27">
        <v>42286899735</v>
      </c>
      <c r="Y23" s="24"/>
      <c r="Z23" s="27">
        <v>43894823280.535797</v>
      </c>
      <c r="AA23" s="24"/>
      <c r="AB23" s="63">
        <f t="shared" si="0"/>
        <v>4.6276400600668896E-4</v>
      </c>
      <c r="AC23" s="28"/>
    </row>
    <row r="24" spans="1:29" ht="21.75" customHeight="1" x14ac:dyDescent="0.2">
      <c r="A24" s="121" t="s">
        <v>34</v>
      </c>
      <c r="B24" s="121"/>
      <c r="C24" s="121"/>
      <c r="E24" s="122">
        <v>0</v>
      </c>
      <c r="F24" s="122"/>
      <c r="G24" s="24"/>
      <c r="H24" s="27">
        <v>0</v>
      </c>
      <c r="I24" s="24"/>
      <c r="J24" s="27">
        <v>0</v>
      </c>
      <c r="K24" s="24"/>
      <c r="L24" s="27">
        <v>1442633</v>
      </c>
      <c r="M24" s="24"/>
      <c r="N24" s="27">
        <v>75511885662</v>
      </c>
      <c r="O24" s="24"/>
      <c r="P24" s="27">
        <v>-1442633</v>
      </c>
      <c r="Q24" s="24"/>
      <c r="R24" s="27">
        <v>82668053944</v>
      </c>
      <c r="S24" s="24"/>
      <c r="T24" s="27">
        <v>0</v>
      </c>
      <c r="U24" s="24"/>
      <c r="V24" s="27">
        <v>0</v>
      </c>
      <c r="W24" s="24"/>
      <c r="X24" s="27">
        <v>0</v>
      </c>
      <c r="Y24" s="24"/>
      <c r="Z24" s="27">
        <v>0</v>
      </c>
      <c r="AA24" s="24"/>
      <c r="AB24" s="63">
        <f t="shared" si="0"/>
        <v>0</v>
      </c>
      <c r="AC24" s="28"/>
    </row>
    <row r="25" spans="1:29" ht="21.75" customHeight="1" x14ac:dyDescent="0.2">
      <c r="A25" s="121" t="s">
        <v>35</v>
      </c>
      <c r="B25" s="121"/>
      <c r="C25" s="121"/>
      <c r="E25" s="122">
        <v>0</v>
      </c>
      <c r="F25" s="122"/>
      <c r="G25" s="24"/>
      <c r="H25" s="27">
        <v>0</v>
      </c>
      <c r="I25" s="24"/>
      <c r="J25" s="27">
        <v>0</v>
      </c>
      <c r="K25" s="24"/>
      <c r="L25" s="27">
        <v>14170105</v>
      </c>
      <c r="M25" s="24"/>
      <c r="N25" s="27">
        <v>75985696924</v>
      </c>
      <c r="O25" s="24"/>
      <c r="P25" s="27">
        <v>-14170105</v>
      </c>
      <c r="Q25" s="24"/>
      <c r="R25" s="27">
        <v>78503734716</v>
      </c>
      <c r="S25" s="24"/>
      <c r="T25" s="27">
        <v>0</v>
      </c>
      <c r="U25" s="24"/>
      <c r="V25" s="27">
        <v>0</v>
      </c>
      <c r="W25" s="24"/>
      <c r="X25" s="27">
        <v>0</v>
      </c>
      <c r="Y25" s="24"/>
      <c r="Z25" s="27">
        <v>0</v>
      </c>
      <c r="AA25" s="24"/>
      <c r="AB25" s="63">
        <f t="shared" si="0"/>
        <v>0</v>
      </c>
      <c r="AC25" s="28"/>
    </row>
    <row r="26" spans="1:29" ht="21.75" customHeight="1" x14ac:dyDescent="0.2">
      <c r="A26" s="121" t="s">
        <v>36</v>
      </c>
      <c r="B26" s="121"/>
      <c r="C26" s="121"/>
      <c r="E26" s="122">
        <v>0</v>
      </c>
      <c r="F26" s="122"/>
      <c r="G26" s="24"/>
      <c r="H26" s="27">
        <v>0</v>
      </c>
      <c r="I26" s="24"/>
      <c r="J26" s="27">
        <v>0</v>
      </c>
      <c r="K26" s="24"/>
      <c r="L26" s="27">
        <v>1793911</v>
      </c>
      <c r="M26" s="24"/>
      <c r="N26" s="27">
        <v>13112188340</v>
      </c>
      <c r="O26" s="24"/>
      <c r="P26" s="27">
        <v>0</v>
      </c>
      <c r="Q26" s="24"/>
      <c r="R26" s="27">
        <v>0</v>
      </c>
      <c r="S26" s="24"/>
      <c r="T26" s="27">
        <v>1793911</v>
      </c>
      <c r="U26" s="24"/>
      <c r="V26" s="27">
        <v>10480</v>
      </c>
      <c r="W26" s="24"/>
      <c r="X26" s="27">
        <v>13112188340</v>
      </c>
      <c r="Y26" s="24"/>
      <c r="Z26" s="27">
        <v>18654861832.3256</v>
      </c>
      <c r="AA26" s="24"/>
      <c r="AB26" s="63">
        <f t="shared" si="0"/>
        <v>1.9667008425698122E-4</v>
      </c>
      <c r="AC26" s="28"/>
    </row>
    <row r="27" spans="1:29" ht="21.75" customHeight="1" x14ac:dyDescent="0.2">
      <c r="A27" s="123" t="s">
        <v>37</v>
      </c>
      <c r="B27" s="123"/>
      <c r="C27" s="123"/>
      <c r="D27" s="29"/>
      <c r="E27" s="122">
        <v>0</v>
      </c>
      <c r="F27" s="124"/>
      <c r="G27" s="24"/>
      <c r="H27" s="30">
        <v>0</v>
      </c>
      <c r="I27" s="24"/>
      <c r="J27" s="30">
        <v>0</v>
      </c>
      <c r="K27" s="24"/>
      <c r="L27" s="30">
        <v>118331</v>
      </c>
      <c r="M27" s="24"/>
      <c r="N27" s="30">
        <v>6616975932</v>
      </c>
      <c r="O27" s="24"/>
      <c r="P27" s="30">
        <v>0</v>
      </c>
      <c r="Q27" s="24"/>
      <c r="R27" s="30">
        <v>0</v>
      </c>
      <c r="S27" s="24"/>
      <c r="T27" s="30">
        <v>118331</v>
      </c>
      <c r="U27" s="24"/>
      <c r="V27" s="30">
        <v>56460</v>
      </c>
      <c r="W27" s="24"/>
      <c r="X27" s="30">
        <v>6616975932</v>
      </c>
      <c r="Y27" s="24"/>
      <c r="Z27" s="30">
        <v>6629324375.3501997</v>
      </c>
      <c r="AA27" s="24"/>
      <c r="AB27" s="63">
        <f t="shared" si="0"/>
        <v>6.989007987224781E-5</v>
      </c>
      <c r="AC27" s="28"/>
    </row>
    <row r="28" spans="1:29" ht="21.75" customHeight="1" thickBot="1" x14ac:dyDescent="0.25">
      <c r="A28" s="125" t="s">
        <v>38</v>
      </c>
      <c r="B28" s="125"/>
      <c r="C28" s="125"/>
      <c r="D28" s="125"/>
      <c r="E28" s="24"/>
      <c r="F28" s="32">
        <v>40503696</v>
      </c>
      <c r="G28" s="24"/>
      <c r="H28" s="32">
        <v>136297498025</v>
      </c>
      <c r="I28" s="24"/>
      <c r="J28" s="32">
        <v>177277685474.80701</v>
      </c>
      <c r="K28" s="24"/>
      <c r="L28" s="32">
        <v>122754323</v>
      </c>
      <c r="M28" s="24"/>
      <c r="N28" s="32">
        <v>869977090377</v>
      </c>
      <c r="O28" s="24"/>
      <c r="P28" s="32">
        <v>-26387595</v>
      </c>
      <c r="Q28" s="24"/>
      <c r="R28" s="32">
        <v>234374829733</v>
      </c>
      <c r="S28" s="24"/>
      <c r="T28" s="32">
        <v>136870424</v>
      </c>
      <c r="U28" s="24"/>
      <c r="V28" s="32"/>
      <c r="W28" s="24"/>
      <c r="X28" s="32">
        <v>785819282947</v>
      </c>
      <c r="Y28" s="24"/>
      <c r="Z28" s="32">
        <f>SUM(Z9:Z27)</f>
        <v>927918553194.21008</v>
      </c>
      <c r="AA28" s="24"/>
      <c r="AB28" s="69">
        <f>SUM(AB9:AB27)</f>
        <v>9.7826412053125828E-3</v>
      </c>
      <c r="AC28" s="28"/>
    </row>
    <row r="29" spans="1:29" ht="19.5" thickTop="1" x14ac:dyDescent="0.2">
      <c r="AB29" s="26"/>
      <c r="AC29" s="28"/>
    </row>
    <row r="30" spans="1:29" ht="18.75" hidden="1" x14ac:dyDescent="0.2">
      <c r="X30" s="34">
        <f>X28+'واحدهای صندوق'!W14</f>
        <v>1413375454629</v>
      </c>
      <c r="Z30" s="34">
        <f>Z28+'واحدهای صندوق'!Y14</f>
        <v>1787549567079.8701</v>
      </c>
      <c r="AB30" s="26">
        <f t="shared" si="0"/>
        <v>1.8845356622365379E-2</v>
      </c>
      <c r="AC30" s="28"/>
    </row>
    <row r="31" spans="1:29" hidden="1" x14ac:dyDescent="0.2"/>
    <row r="32" spans="1:29" hidden="1" x14ac:dyDescent="0.2"/>
    <row r="33" spans="26:26" hidden="1" x14ac:dyDescent="0.2"/>
    <row r="34" spans="26:26" x14ac:dyDescent="0.2">
      <c r="Z34" s="59">
        <v>94853581330397</v>
      </c>
    </row>
  </sheetData>
  <mergeCells count="52">
    <mergeCell ref="A26:C26"/>
    <mergeCell ref="E26:F26"/>
    <mergeCell ref="A27:C27"/>
    <mergeCell ref="E27:F27"/>
    <mergeCell ref="A28:D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Y14" sqref="Y14"/>
    </sheetView>
  </sheetViews>
  <sheetFormatPr defaultRowHeight="12.75" x14ac:dyDescent="0.2"/>
  <cols>
    <col min="1" max="1" width="6.140625" style="17" bestFit="1" customWidth="1"/>
    <col min="2" max="2" width="14.28515625" style="17" customWidth="1"/>
    <col min="3" max="3" width="1.28515625" style="17" customWidth="1"/>
    <col min="4" max="4" width="2.5703125" style="17" customWidth="1"/>
    <col min="5" max="5" width="10.42578125" style="17" customWidth="1"/>
    <col min="6" max="6" width="1.28515625" style="17" customWidth="1"/>
    <col min="7" max="7" width="16" style="17" bestFit="1" customWidth="1"/>
    <col min="8" max="8" width="1.28515625" style="17" customWidth="1"/>
    <col min="9" max="9" width="16.140625" style="17" bestFit="1" customWidth="1"/>
    <col min="10" max="10" width="1.28515625" style="17" customWidth="1"/>
    <col min="11" max="11" width="11" style="17" bestFit="1" customWidth="1"/>
    <col min="12" max="12" width="1.28515625" style="17" customWidth="1"/>
    <col min="13" max="13" width="16" style="17" bestFit="1" customWidth="1"/>
    <col min="14" max="14" width="1.28515625" style="17" customWidth="1"/>
    <col min="15" max="15" width="10.7109375" style="17" bestFit="1" customWidth="1"/>
    <col min="16" max="16" width="1.28515625" style="17" customWidth="1"/>
    <col min="17" max="17" width="15" style="17" bestFit="1" customWidth="1"/>
    <col min="18" max="18" width="1.28515625" style="17" customWidth="1"/>
    <col min="19" max="19" width="11" style="17" bestFit="1" customWidth="1"/>
    <col min="20" max="20" width="1.28515625" style="17" customWidth="1"/>
    <col min="21" max="21" width="22.28515625" style="17" bestFit="1" customWidth="1"/>
    <col min="22" max="22" width="1.28515625" style="17" customWidth="1"/>
    <col min="23" max="23" width="16" style="17" bestFit="1" customWidth="1"/>
    <col min="24" max="24" width="1.28515625" style="17" customWidth="1"/>
    <col min="25" max="25" width="21.42578125" style="17" bestFit="1" customWidth="1"/>
    <col min="26" max="26" width="1.28515625" style="17" customWidth="1"/>
    <col min="27" max="27" width="18.28515625" style="17" bestFit="1" customWidth="1"/>
    <col min="28" max="28" width="0.28515625" style="17" customWidth="1"/>
    <col min="29" max="16384" width="9.140625" style="17"/>
  </cols>
  <sheetData>
    <row r="1" spans="1:27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</row>
    <row r="2" spans="1:27" ht="21.75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</row>
    <row r="3" spans="1:27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</row>
    <row r="4" spans="1:27" ht="14.45" customHeight="1" x14ac:dyDescent="0.2"/>
    <row r="5" spans="1:27" ht="14.45" customHeight="1" x14ac:dyDescent="0.2">
      <c r="A5" s="18" t="s">
        <v>53</v>
      </c>
      <c r="B5" s="112" t="s">
        <v>54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</row>
    <row r="6" spans="1:27" ht="14.45" customHeight="1" x14ac:dyDescent="0.2">
      <c r="E6" s="113" t="s">
        <v>7</v>
      </c>
      <c r="F6" s="113"/>
      <c r="G6" s="113"/>
      <c r="H6" s="113"/>
      <c r="I6" s="113"/>
      <c r="K6" s="113" t="s">
        <v>8</v>
      </c>
      <c r="L6" s="113"/>
      <c r="M6" s="113"/>
      <c r="N6" s="113"/>
      <c r="O6" s="113"/>
      <c r="P6" s="113"/>
      <c r="Q6" s="113"/>
      <c r="S6" s="113" t="s">
        <v>9</v>
      </c>
      <c r="T6" s="113"/>
      <c r="U6" s="113"/>
      <c r="V6" s="113"/>
      <c r="W6" s="113"/>
      <c r="X6" s="113"/>
      <c r="Y6" s="113"/>
      <c r="Z6" s="113"/>
      <c r="AA6" s="113"/>
    </row>
    <row r="7" spans="1:27" ht="14.45" customHeight="1" x14ac:dyDescent="0.2">
      <c r="E7" s="19"/>
      <c r="F7" s="19"/>
      <c r="G7" s="19"/>
      <c r="H7" s="19"/>
      <c r="I7" s="19"/>
      <c r="K7" s="118" t="s">
        <v>55</v>
      </c>
      <c r="L7" s="118"/>
      <c r="M7" s="118"/>
      <c r="N7" s="19"/>
      <c r="O7" s="118" t="s">
        <v>56</v>
      </c>
      <c r="P7" s="118"/>
      <c r="Q7" s="118"/>
      <c r="S7" s="19"/>
      <c r="T7" s="19"/>
      <c r="U7" s="19"/>
      <c r="V7" s="19"/>
      <c r="W7" s="19"/>
      <c r="X7" s="19"/>
      <c r="Y7" s="19"/>
      <c r="Z7" s="19"/>
      <c r="AA7" s="19"/>
    </row>
    <row r="8" spans="1:27" ht="14.45" customHeight="1" x14ac:dyDescent="0.2">
      <c r="A8" s="113" t="s">
        <v>57</v>
      </c>
      <c r="B8" s="113"/>
      <c r="D8" s="113" t="s">
        <v>58</v>
      </c>
      <c r="E8" s="113"/>
      <c r="G8" s="20" t="s">
        <v>14</v>
      </c>
      <c r="I8" s="20" t="s">
        <v>15</v>
      </c>
      <c r="K8" s="21" t="s">
        <v>13</v>
      </c>
      <c r="L8" s="19"/>
      <c r="M8" s="21" t="s">
        <v>14</v>
      </c>
      <c r="O8" s="21" t="s">
        <v>13</v>
      </c>
      <c r="P8" s="19"/>
      <c r="Q8" s="21" t="s">
        <v>16</v>
      </c>
      <c r="S8" s="20" t="s">
        <v>13</v>
      </c>
      <c r="U8" s="20" t="s">
        <v>59</v>
      </c>
      <c r="W8" s="20" t="s">
        <v>14</v>
      </c>
      <c r="Y8" s="20" t="s">
        <v>15</v>
      </c>
      <c r="AA8" s="20" t="s">
        <v>18</v>
      </c>
    </row>
    <row r="9" spans="1:27" ht="21.75" customHeight="1" x14ac:dyDescent="0.2">
      <c r="A9" s="119" t="s">
        <v>60</v>
      </c>
      <c r="B9" s="119"/>
      <c r="D9" s="120">
        <v>4000000</v>
      </c>
      <c r="E9" s="120"/>
      <c r="F9" s="24"/>
      <c r="G9" s="25">
        <v>40089800000</v>
      </c>
      <c r="H9" s="24"/>
      <c r="I9" s="25">
        <v>39908000000</v>
      </c>
      <c r="J9" s="24"/>
      <c r="K9" s="25">
        <v>6265940</v>
      </c>
      <c r="L9" s="24"/>
      <c r="M9" s="25">
        <v>65585165237</v>
      </c>
      <c r="N9" s="24"/>
      <c r="O9" s="25">
        <v>-4000000</v>
      </c>
      <c r="P9" s="24"/>
      <c r="Q9" s="25">
        <v>41898077375</v>
      </c>
      <c r="R9" s="24"/>
      <c r="S9" s="25">
        <v>6265940</v>
      </c>
      <c r="T9" s="24"/>
      <c r="U9" s="25">
        <v>10320</v>
      </c>
      <c r="V9" s="24"/>
      <c r="W9" s="25">
        <v>65585165237</v>
      </c>
      <c r="X9" s="24"/>
      <c r="Y9" s="25">
        <v>64515772448.160004</v>
      </c>
      <c r="Z9" s="24"/>
      <c r="AA9" s="62">
        <f>Y9/$Y$17</f>
        <v>6.8016169282461374E-4</v>
      </c>
    </row>
    <row r="10" spans="1:27" ht="21.75" customHeight="1" x14ac:dyDescent="0.2">
      <c r="A10" s="121" t="s">
        <v>61</v>
      </c>
      <c r="B10" s="121"/>
      <c r="D10" s="122">
        <v>10000000</v>
      </c>
      <c r="E10" s="122"/>
      <c r="F10" s="24"/>
      <c r="G10" s="27">
        <v>113534313556</v>
      </c>
      <c r="H10" s="24"/>
      <c r="I10" s="27">
        <v>180793217000</v>
      </c>
      <c r="J10" s="24"/>
      <c r="K10" s="27">
        <v>0</v>
      </c>
      <c r="L10" s="24"/>
      <c r="M10" s="27">
        <v>0</v>
      </c>
      <c r="N10" s="24"/>
      <c r="O10" s="27">
        <v>0</v>
      </c>
      <c r="P10" s="24"/>
      <c r="Q10" s="27">
        <v>0</v>
      </c>
      <c r="R10" s="24"/>
      <c r="S10" s="27">
        <v>10000000</v>
      </c>
      <c r="T10" s="24"/>
      <c r="U10" s="27">
        <v>20907</v>
      </c>
      <c r="V10" s="24"/>
      <c r="W10" s="27">
        <v>113534313556</v>
      </c>
      <c r="X10" s="24"/>
      <c r="Y10" s="27">
        <v>208589139000</v>
      </c>
      <c r="Z10" s="24"/>
      <c r="AA10" s="63">
        <f t="shared" ref="AA10:AA13" si="0">Y10/$Y$17</f>
        <v>2.199064453596493E-3</v>
      </c>
    </row>
    <row r="11" spans="1:27" ht="21.75" customHeight="1" x14ac:dyDescent="0.2">
      <c r="A11" s="121" t="s">
        <v>62</v>
      </c>
      <c r="B11" s="121"/>
      <c r="D11" s="122">
        <v>6000000</v>
      </c>
      <c r="E11" s="122"/>
      <c r="F11" s="24"/>
      <c r="G11" s="27">
        <v>97668274069</v>
      </c>
      <c r="H11" s="24"/>
      <c r="I11" s="27">
        <v>186529992000</v>
      </c>
      <c r="J11" s="24"/>
      <c r="K11" s="27">
        <v>0</v>
      </c>
      <c r="L11" s="24"/>
      <c r="M11" s="27">
        <v>0</v>
      </c>
      <c r="N11" s="24"/>
      <c r="O11" s="27">
        <v>0</v>
      </c>
      <c r="P11" s="24"/>
      <c r="Q11" s="27">
        <v>0</v>
      </c>
      <c r="R11" s="24"/>
      <c r="S11" s="27">
        <v>6000000</v>
      </c>
      <c r="T11" s="24"/>
      <c r="U11" s="27">
        <v>38100</v>
      </c>
      <c r="V11" s="24"/>
      <c r="W11" s="27">
        <v>97668274069</v>
      </c>
      <c r="X11" s="24"/>
      <c r="Y11" s="27">
        <v>228074220000</v>
      </c>
      <c r="Z11" s="24"/>
      <c r="AA11" s="63">
        <f t="shared" si="0"/>
        <v>2.4044871769845428E-3</v>
      </c>
    </row>
    <row r="12" spans="1:27" ht="21.75" customHeight="1" x14ac:dyDescent="0.2">
      <c r="A12" s="121" t="s">
        <v>63</v>
      </c>
      <c r="B12" s="121"/>
      <c r="D12" s="122">
        <v>0</v>
      </c>
      <c r="E12" s="122"/>
      <c r="F12" s="24"/>
      <c r="G12" s="27">
        <v>0</v>
      </c>
      <c r="H12" s="24"/>
      <c r="I12" s="27">
        <v>0</v>
      </c>
      <c r="J12" s="24"/>
      <c r="K12" s="27">
        <v>15000000</v>
      </c>
      <c r="L12" s="24"/>
      <c r="M12" s="27">
        <v>350768418820</v>
      </c>
      <c r="N12" s="24"/>
      <c r="O12" s="27">
        <v>0</v>
      </c>
      <c r="P12" s="24"/>
      <c r="Q12" s="27">
        <v>0</v>
      </c>
      <c r="R12" s="24"/>
      <c r="S12" s="27">
        <v>15000000</v>
      </c>
      <c r="T12" s="24"/>
      <c r="U12" s="27">
        <v>23927</v>
      </c>
      <c r="V12" s="24"/>
      <c r="W12" s="27">
        <v>350768418820</v>
      </c>
      <c r="X12" s="24"/>
      <c r="Y12" s="27">
        <v>358451882437.5</v>
      </c>
      <c r="Z12" s="24"/>
      <c r="AA12" s="63">
        <f t="shared" si="0"/>
        <v>3.7790020936471448E-3</v>
      </c>
    </row>
    <row r="13" spans="1:27" ht="21.75" customHeight="1" x14ac:dyDescent="0.2">
      <c r="A13" s="123" t="s">
        <v>64</v>
      </c>
      <c r="B13" s="123"/>
      <c r="D13" s="124">
        <v>0</v>
      </c>
      <c r="E13" s="124"/>
      <c r="F13" s="24"/>
      <c r="G13" s="30">
        <v>0</v>
      </c>
      <c r="H13" s="24"/>
      <c r="I13" s="30">
        <v>0</v>
      </c>
      <c r="J13" s="24"/>
      <c r="K13" s="30">
        <v>5123</v>
      </c>
      <c r="L13" s="24"/>
      <c r="M13" s="30">
        <v>232350383</v>
      </c>
      <c r="N13" s="24"/>
      <c r="O13" s="30">
        <v>-5123</v>
      </c>
      <c r="P13" s="24"/>
      <c r="Q13" s="30">
        <v>237728966</v>
      </c>
      <c r="R13" s="24"/>
      <c r="S13" s="30">
        <v>0</v>
      </c>
      <c r="T13" s="24"/>
      <c r="U13" s="30">
        <v>0</v>
      </c>
      <c r="V13" s="24"/>
      <c r="W13" s="30">
        <v>0</v>
      </c>
      <c r="X13" s="24"/>
      <c r="Y13" s="30">
        <v>0</v>
      </c>
      <c r="Z13" s="24"/>
      <c r="AA13" s="63">
        <f t="shared" si="0"/>
        <v>0</v>
      </c>
    </row>
    <row r="14" spans="1:27" ht="21.75" customHeight="1" x14ac:dyDescent="0.2">
      <c r="A14" s="125" t="s">
        <v>38</v>
      </c>
      <c r="B14" s="125"/>
      <c r="D14" s="126">
        <v>20000000</v>
      </c>
      <c r="E14" s="126"/>
      <c r="F14" s="24"/>
      <c r="G14" s="32">
        <v>251292387625</v>
      </c>
      <c r="H14" s="24"/>
      <c r="I14" s="32">
        <v>407231209000</v>
      </c>
      <c r="J14" s="24"/>
      <c r="K14" s="32">
        <v>21271063</v>
      </c>
      <c r="L14" s="24"/>
      <c r="M14" s="32">
        <v>416585934440</v>
      </c>
      <c r="N14" s="24"/>
      <c r="O14" s="32">
        <v>-4005123</v>
      </c>
      <c r="P14" s="24"/>
      <c r="Q14" s="32">
        <v>42135806341</v>
      </c>
      <c r="R14" s="24"/>
      <c r="S14" s="32">
        <v>37265940</v>
      </c>
      <c r="T14" s="24"/>
      <c r="U14" s="32"/>
      <c r="V14" s="24"/>
      <c r="W14" s="32">
        <v>627556171682</v>
      </c>
      <c r="X14" s="24"/>
      <c r="Y14" s="32">
        <v>859631013885.66003</v>
      </c>
      <c r="Z14" s="24"/>
      <c r="AA14" s="66">
        <v>0.91</v>
      </c>
    </row>
    <row r="17" spans="25:25" x14ac:dyDescent="0.2">
      <c r="Y17" s="67">
        <v>94853581330397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71"/>
  <sheetViews>
    <sheetView rightToLeft="1" topLeftCell="Q25" zoomScale="80" zoomScaleNormal="80" workbookViewId="0">
      <selection activeCell="AJ63" sqref="AJ63:AJ69"/>
    </sheetView>
  </sheetViews>
  <sheetFormatPr defaultRowHeight="12.75" x14ac:dyDescent="0.2"/>
  <cols>
    <col min="1" max="1" width="6.42578125" style="17" bestFit="1" customWidth="1"/>
    <col min="2" max="2" width="28.5703125" style="17" customWidth="1"/>
    <col min="3" max="3" width="1.28515625" style="17" customWidth="1"/>
    <col min="4" max="4" width="18.5703125" style="17" bestFit="1" customWidth="1"/>
    <col min="5" max="5" width="1.28515625" style="17" customWidth="1"/>
    <col min="6" max="6" width="27.85546875" style="17" bestFit="1" customWidth="1"/>
    <col min="7" max="7" width="1.28515625" style="17" customWidth="1"/>
    <col min="8" max="8" width="15.42578125" style="17" bestFit="1" customWidth="1"/>
    <col min="9" max="9" width="1.28515625" style="17" customWidth="1"/>
    <col min="10" max="10" width="12.85546875" style="17" bestFit="1" customWidth="1"/>
    <col min="11" max="11" width="1.28515625" style="17" customWidth="1"/>
    <col min="12" max="12" width="12.85546875" style="17" bestFit="1" customWidth="1"/>
    <col min="13" max="13" width="1.28515625" style="17" customWidth="1"/>
    <col min="14" max="14" width="11.85546875" style="17" bestFit="1" customWidth="1"/>
    <col min="15" max="15" width="1.28515625" style="17" customWidth="1"/>
    <col min="16" max="16" width="12" style="17" bestFit="1" customWidth="1"/>
    <col min="17" max="17" width="1.28515625" style="17" customWidth="1"/>
    <col min="18" max="18" width="18.7109375" style="17" bestFit="1" customWidth="1"/>
    <col min="19" max="19" width="1.28515625" style="17" customWidth="1"/>
    <col min="20" max="20" width="18.85546875" style="17" bestFit="1" customWidth="1"/>
    <col min="21" max="21" width="1.28515625" style="17" customWidth="1"/>
    <col min="22" max="22" width="11" style="17" bestFit="1" customWidth="1"/>
    <col min="23" max="23" width="1.28515625" style="17" customWidth="1"/>
    <col min="24" max="24" width="18.85546875" style="17" bestFit="1" customWidth="1"/>
    <col min="25" max="25" width="1.28515625" style="17" customWidth="1"/>
    <col min="26" max="26" width="11" style="17" bestFit="1" customWidth="1"/>
    <col min="27" max="27" width="1.28515625" style="17" customWidth="1"/>
    <col min="28" max="28" width="19" style="17" bestFit="1" customWidth="1"/>
    <col min="29" max="29" width="1.28515625" style="17" customWidth="1"/>
    <col min="30" max="30" width="12.140625" style="17" bestFit="1" customWidth="1"/>
    <col min="31" max="31" width="1.28515625" style="17" customWidth="1"/>
    <col min="32" max="32" width="21.7109375" style="17" bestFit="1" customWidth="1"/>
    <col min="33" max="33" width="1.28515625" style="17" customWidth="1"/>
    <col min="34" max="34" width="19" style="17" bestFit="1" customWidth="1"/>
    <col min="35" max="35" width="1.28515625" style="17" customWidth="1"/>
    <col min="36" max="36" width="18.85546875" style="17" bestFit="1" customWidth="1"/>
    <col min="37" max="37" width="1.28515625" style="17" customWidth="1"/>
    <col min="38" max="38" width="18.28515625" style="17" bestFit="1" customWidth="1"/>
    <col min="39" max="39" width="1.5703125" style="17" customWidth="1"/>
    <col min="40" max="16384" width="9.140625" style="17"/>
  </cols>
  <sheetData>
    <row r="1" spans="1:38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</row>
    <row r="2" spans="1:38" ht="21.75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</row>
    <row r="3" spans="1:38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</row>
    <row r="4" spans="1:38" ht="14.45" customHeight="1" x14ac:dyDescent="0.2"/>
    <row r="5" spans="1:38" ht="14.45" customHeight="1" x14ac:dyDescent="0.2">
      <c r="A5" s="18" t="s">
        <v>65</v>
      </c>
      <c r="B5" s="112" t="s">
        <v>66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</row>
    <row r="6" spans="1:38" ht="14.45" customHeight="1" x14ac:dyDescent="0.2">
      <c r="A6" s="113" t="s">
        <v>67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 t="s">
        <v>7</v>
      </c>
      <c r="Q6" s="113"/>
      <c r="R6" s="113"/>
      <c r="S6" s="113"/>
      <c r="T6" s="113"/>
      <c r="V6" s="113" t="s">
        <v>8</v>
      </c>
      <c r="W6" s="113"/>
      <c r="X6" s="113"/>
      <c r="Y6" s="113"/>
      <c r="Z6" s="113"/>
      <c r="AA6" s="113"/>
      <c r="AB6" s="113"/>
      <c r="AD6" s="113" t="s">
        <v>9</v>
      </c>
      <c r="AE6" s="113"/>
      <c r="AF6" s="113"/>
      <c r="AG6" s="113"/>
      <c r="AH6" s="113"/>
      <c r="AI6" s="113"/>
      <c r="AJ6" s="113"/>
      <c r="AK6" s="113"/>
      <c r="AL6" s="113"/>
    </row>
    <row r="7" spans="1:38" ht="18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V7" s="118" t="s">
        <v>10</v>
      </c>
      <c r="W7" s="118"/>
      <c r="X7" s="118"/>
      <c r="Y7" s="19"/>
      <c r="Z7" s="118" t="s">
        <v>11</v>
      </c>
      <c r="AA7" s="118"/>
      <c r="AB7" s="118"/>
      <c r="AD7" s="19"/>
      <c r="AE7" s="19"/>
      <c r="AF7" s="19"/>
      <c r="AG7" s="19"/>
      <c r="AH7" s="19"/>
      <c r="AI7" s="19"/>
      <c r="AJ7" s="19"/>
      <c r="AK7" s="19"/>
      <c r="AL7" s="19"/>
    </row>
    <row r="8" spans="1:38" ht="21" customHeight="1" x14ac:dyDescent="0.2">
      <c r="A8" s="113" t="s">
        <v>68</v>
      </c>
      <c r="B8" s="113"/>
      <c r="D8" s="20" t="s">
        <v>69</v>
      </c>
      <c r="F8" s="20" t="s">
        <v>70</v>
      </c>
      <c r="H8" s="20" t="s">
        <v>71</v>
      </c>
      <c r="J8" s="20" t="s">
        <v>72</v>
      </c>
      <c r="L8" s="20" t="s">
        <v>73</v>
      </c>
      <c r="N8" s="20" t="s">
        <v>44</v>
      </c>
      <c r="P8" s="20" t="s">
        <v>13</v>
      </c>
      <c r="R8" s="20" t="s">
        <v>14</v>
      </c>
      <c r="T8" s="20" t="s">
        <v>15</v>
      </c>
      <c r="V8" s="21" t="s">
        <v>13</v>
      </c>
      <c r="W8" s="19"/>
      <c r="X8" s="21" t="s">
        <v>14</v>
      </c>
      <c r="Z8" s="21" t="s">
        <v>13</v>
      </c>
      <c r="AA8" s="19"/>
      <c r="AB8" s="21" t="s">
        <v>16</v>
      </c>
      <c r="AD8" s="20" t="s">
        <v>13</v>
      </c>
      <c r="AF8" s="20" t="s">
        <v>17</v>
      </c>
      <c r="AH8" s="20" t="s">
        <v>14</v>
      </c>
      <c r="AJ8" s="20" t="s">
        <v>15</v>
      </c>
      <c r="AL8" s="20" t="s">
        <v>18</v>
      </c>
    </row>
    <row r="9" spans="1:38" ht="21.75" customHeight="1" x14ac:dyDescent="0.2">
      <c r="A9" s="119" t="s">
        <v>74</v>
      </c>
      <c r="B9" s="119"/>
      <c r="D9" s="35" t="s">
        <v>75</v>
      </c>
      <c r="F9" s="35" t="s">
        <v>75</v>
      </c>
      <c r="H9" s="45" t="s">
        <v>76</v>
      </c>
      <c r="I9" s="46"/>
      <c r="J9" s="45" t="s">
        <v>77</v>
      </c>
      <c r="K9" s="46"/>
      <c r="L9" s="47">
        <v>23</v>
      </c>
      <c r="M9" s="46"/>
      <c r="N9" s="47">
        <v>23</v>
      </c>
      <c r="O9" s="46"/>
      <c r="P9" s="48">
        <v>1500000</v>
      </c>
      <c r="Q9" s="46"/>
      <c r="R9" s="48">
        <v>1500815625000</v>
      </c>
      <c r="S9" s="46"/>
      <c r="T9" s="48">
        <v>1499184375000</v>
      </c>
      <c r="U9" s="46"/>
      <c r="V9" s="48">
        <v>0</v>
      </c>
      <c r="W9" s="46"/>
      <c r="X9" s="48">
        <v>0</v>
      </c>
      <c r="Y9" s="46"/>
      <c r="Z9" s="48">
        <v>0</v>
      </c>
      <c r="AA9" s="46"/>
      <c r="AB9" s="48">
        <v>0</v>
      </c>
      <c r="AC9" s="46"/>
      <c r="AD9" s="48">
        <v>1500000</v>
      </c>
      <c r="AE9" s="46"/>
      <c r="AF9" s="48">
        <v>1000000</v>
      </c>
      <c r="AG9" s="46"/>
      <c r="AH9" s="48">
        <v>1500815625000</v>
      </c>
      <c r="AI9" s="46"/>
      <c r="AJ9" s="48">
        <v>1499184375000</v>
      </c>
      <c r="AK9" s="46"/>
      <c r="AL9" s="47">
        <f>AJ9/$AJ$61</f>
        <v>1.580524798297276E-2</v>
      </c>
    </row>
    <row r="10" spans="1:38" ht="21.75" customHeight="1" x14ac:dyDescent="0.2">
      <c r="A10" s="121" t="s">
        <v>78</v>
      </c>
      <c r="B10" s="121"/>
      <c r="D10" s="36" t="s">
        <v>75</v>
      </c>
      <c r="F10" s="36" t="s">
        <v>75</v>
      </c>
      <c r="H10" s="49" t="s">
        <v>79</v>
      </c>
      <c r="I10" s="46"/>
      <c r="J10" s="49" t="s">
        <v>80</v>
      </c>
      <c r="K10" s="46"/>
      <c r="L10" s="50">
        <v>0</v>
      </c>
      <c r="M10" s="46"/>
      <c r="N10" s="50">
        <v>0</v>
      </c>
      <c r="O10" s="46"/>
      <c r="P10" s="51">
        <v>5000000</v>
      </c>
      <c r="Q10" s="46"/>
      <c r="R10" s="51">
        <v>3987667115598</v>
      </c>
      <c r="S10" s="46"/>
      <c r="T10" s="51">
        <v>4336190913437</v>
      </c>
      <c r="U10" s="46"/>
      <c r="V10" s="51">
        <v>0</v>
      </c>
      <c r="W10" s="46"/>
      <c r="X10" s="51">
        <v>0</v>
      </c>
      <c r="Y10" s="46"/>
      <c r="Z10" s="51">
        <v>0</v>
      </c>
      <c r="AA10" s="46"/>
      <c r="AB10" s="51">
        <v>0</v>
      </c>
      <c r="AC10" s="46"/>
      <c r="AD10" s="51">
        <v>5000000</v>
      </c>
      <c r="AE10" s="46"/>
      <c r="AF10" s="51">
        <v>820000</v>
      </c>
      <c r="AG10" s="46"/>
      <c r="AH10" s="51">
        <v>3987667115598</v>
      </c>
      <c r="AI10" s="46"/>
      <c r="AJ10" s="51">
        <v>4097770625000</v>
      </c>
      <c r="AK10" s="46"/>
      <c r="AL10" s="50">
        <f t="shared" ref="AL10:AL44" si="0">AJ10/$AJ$61</f>
        <v>4.3201011153458882E-2</v>
      </c>
    </row>
    <row r="11" spans="1:38" ht="21.75" customHeight="1" x14ac:dyDescent="0.2">
      <c r="A11" s="121" t="s">
        <v>81</v>
      </c>
      <c r="B11" s="121"/>
      <c r="D11" s="36" t="s">
        <v>75</v>
      </c>
      <c r="F11" s="36" t="s">
        <v>75</v>
      </c>
      <c r="H11" s="49" t="s">
        <v>82</v>
      </c>
      <c r="I11" s="46"/>
      <c r="J11" s="49" t="s">
        <v>83</v>
      </c>
      <c r="K11" s="46"/>
      <c r="L11" s="50">
        <v>0</v>
      </c>
      <c r="M11" s="46"/>
      <c r="N11" s="50">
        <v>0</v>
      </c>
      <c r="O11" s="46"/>
      <c r="P11" s="51">
        <v>1995000</v>
      </c>
      <c r="Q11" s="46"/>
      <c r="R11" s="51">
        <v>1702602501750</v>
      </c>
      <c r="S11" s="46"/>
      <c r="T11" s="51">
        <v>1768403407509</v>
      </c>
      <c r="U11" s="46"/>
      <c r="V11" s="51">
        <v>0</v>
      </c>
      <c r="W11" s="46"/>
      <c r="X11" s="51">
        <v>0</v>
      </c>
      <c r="Y11" s="46"/>
      <c r="Z11" s="51">
        <v>0</v>
      </c>
      <c r="AA11" s="46"/>
      <c r="AB11" s="51">
        <v>0</v>
      </c>
      <c r="AC11" s="46"/>
      <c r="AD11" s="51">
        <v>1995000</v>
      </c>
      <c r="AE11" s="46"/>
      <c r="AF11" s="51">
        <v>886900</v>
      </c>
      <c r="AG11" s="46"/>
      <c r="AH11" s="51">
        <v>1702602501750</v>
      </c>
      <c r="AI11" s="46"/>
      <c r="AJ11" s="51">
        <v>1768403407509</v>
      </c>
      <c r="AK11" s="46"/>
      <c r="AL11" s="50">
        <f t="shared" si="0"/>
        <v>1.8643507000007109E-2</v>
      </c>
    </row>
    <row r="12" spans="1:38" ht="21.75" customHeight="1" x14ac:dyDescent="0.2">
      <c r="A12" s="121" t="s">
        <v>84</v>
      </c>
      <c r="B12" s="121"/>
      <c r="D12" s="36" t="s">
        <v>75</v>
      </c>
      <c r="F12" s="36" t="s">
        <v>75</v>
      </c>
      <c r="H12" s="49" t="s">
        <v>85</v>
      </c>
      <c r="I12" s="46"/>
      <c r="J12" s="49" t="s">
        <v>86</v>
      </c>
      <c r="K12" s="46"/>
      <c r="L12" s="50">
        <v>0</v>
      </c>
      <c r="M12" s="46"/>
      <c r="N12" s="50">
        <v>0</v>
      </c>
      <c r="O12" s="46"/>
      <c r="P12" s="51">
        <v>1162500</v>
      </c>
      <c r="Q12" s="46"/>
      <c r="R12" s="51">
        <v>1002558638786</v>
      </c>
      <c r="S12" s="46"/>
      <c r="T12" s="51">
        <v>1001878682085</v>
      </c>
      <c r="U12" s="46"/>
      <c r="V12" s="51">
        <v>0</v>
      </c>
      <c r="W12" s="46"/>
      <c r="X12" s="51">
        <v>0</v>
      </c>
      <c r="Y12" s="46"/>
      <c r="Z12" s="51">
        <v>0</v>
      </c>
      <c r="AA12" s="46"/>
      <c r="AB12" s="51">
        <v>0</v>
      </c>
      <c r="AC12" s="46"/>
      <c r="AD12" s="51">
        <v>1162500</v>
      </c>
      <c r="AE12" s="46"/>
      <c r="AF12" s="51">
        <v>890890</v>
      </c>
      <c r="AG12" s="46"/>
      <c r="AH12" s="51">
        <v>1002558638786</v>
      </c>
      <c r="AI12" s="46"/>
      <c r="AJ12" s="51">
        <v>1035096485078</v>
      </c>
      <c r="AK12" s="46"/>
      <c r="AL12" s="50">
        <f t="shared" si="0"/>
        <v>1.0912571466042164E-2</v>
      </c>
    </row>
    <row r="13" spans="1:38" ht="21.75" customHeight="1" x14ac:dyDescent="0.2">
      <c r="A13" s="121" t="s">
        <v>87</v>
      </c>
      <c r="B13" s="121"/>
      <c r="D13" s="36" t="s">
        <v>75</v>
      </c>
      <c r="F13" s="36" t="s">
        <v>75</v>
      </c>
      <c r="H13" s="49" t="s">
        <v>85</v>
      </c>
      <c r="I13" s="46"/>
      <c r="J13" s="49" t="s">
        <v>88</v>
      </c>
      <c r="K13" s="46"/>
      <c r="L13" s="50">
        <v>0</v>
      </c>
      <c r="M13" s="46"/>
      <c r="N13" s="50">
        <v>0</v>
      </c>
      <c r="O13" s="46"/>
      <c r="P13" s="51">
        <v>600000</v>
      </c>
      <c r="Q13" s="46"/>
      <c r="R13" s="51">
        <v>504052047375</v>
      </c>
      <c r="S13" s="46"/>
      <c r="T13" s="51">
        <v>503665982625</v>
      </c>
      <c r="U13" s="46"/>
      <c r="V13" s="51">
        <v>0</v>
      </c>
      <c r="W13" s="46"/>
      <c r="X13" s="51">
        <v>0</v>
      </c>
      <c r="Y13" s="46"/>
      <c r="Z13" s="51">
        <v>0</v>
      </c>
      <c r="AA13" s="46"/>
      <c r="AB13" s="51">
        <v>0</v>
      </c>
      <c r="AC13" s="46"/>
      <c r="AD13" s="51">
        <v>600000</v>
      </c>
      <c r="AE13" s="46"/>
      <c r="AF13" s="51">
        <v>839900</v>
      </c>
      <c r="AG13" s="46"/>
      <c r="AH13" s="51">
        <v>504052047375</v>
      </c>
      <c r="AI13" s="46"/>
      <c r="AJ13" s="51">
        <v>503665982625</v>
      </c>
      <c r="AK13" s="46"/>
      <c r="AL13" s="50">
        <f t="shared" si="0"/>
        <v>5.3099311123595292E-3</v>
      </c>
    </row>
    <row r="14" spans="1:38" ht="21.75" customHeight="1" x14ac:dyDescent="0.2">
      <c r="A14" s="121" t="s">
        <v>89</v>
      </c>
      <c r="B14" s="121"/>
      <c r="D14" s="36" t="s">
        <v>75</v>
      </c>
      <c r="F14" s="36" t="s">
        <v>75</v>
      </c>
      <c r="H14" s="49" t="s">
        <v>90</v>
      </c>
      <c r="I14" s="46"/>
      <c r="J14" s="49" t="s">
        <v>91</v>
      </c>
      <c r="K14" s="46"/>
      <c r="L14" s="50">
        <v>0</v>
      </c>
      <c r="M14" s="46"/>
      <c r="N14" s="50">
        <v>0</v>
      </c>
      <c r="O14" s="46"/>
      <c r="P14" s="51">
        <v>225000</v>
      </c>
      <c r="Q14" s="46"/>
      <c r="R14" s="51">
        <v>168859575583</v>
      </c>
      <c r="S14" s="46"/>
      <c r="T14" s="51">
        <v>169018046437</v>
      </c>
      <c r="U14" s="46"/>
      <c r="V14" s="51">
        <v>0</v>
      </c>
      <c r="W14" s="46"/>
      <c r="X14" s="51">
        <v>0</v>
      </c>
      <c r="Y14" s="46"/>
      <c r="Z14" s="51">
        <v>0</v>
      </c>
      <c r="AA14" s="46"/>
      <c r="AB14" s="51">
        <v>0</v>
      </c>
      <c r="AC14" s="46"/>
      <c r="AD14" s="51">
        <v>225000</v>
      </c>
      <c r="AE14" s="46"/>
      <c r="AF14" s="51">
        <v>751600</v>
      </c>
      <c r="AG14" s="46"/>
      <c r="AH14" s="51">
        <v>168859575583</v>
      </c>
      <c r="AI14" s="46"/>
      <c r="AJ14" s="51">
        <v>169018046437</v>
      </c>
      <c r="AK14" s="46"/>
      <c r="AL14" s="50">
        <f t="shared" si="0"/>
        <v>1.7818836575950779E-3</v>
      </c>
    </row>
    <row r="15" spans="1:38" ht="21.75" customHeight="1" x14ac:dyDescent="0.2">
      <c r="A15" s="121" t="s">
        <v>92</v>
      </c>
      <c r="B15" s="121"/>
      <c r="D15" s="36" t="s">
        <v>75</v>
      </c>
      <c r="F15" s="36" t="s">
        <v>75</v>
      </c>
      <c r="H15" s="49" t="s">
        <v>93</v>
      </c>
      <c r="I15" s="46"/>
      <c r="J15" s="49" t="s">
        <v>94</v>
      </c>
      <c r="K15" s="46"/>
      <c r="L15" s="50">
        <v>0</v>
      </c>
      <c r="M15" s="46"/>
      <c r="N15" s="50">
        <v>0</v>
      </c>
      <c r="O15" s="46"/>
      <c r="P15" s="51">
        <v>2500000</v>
      </c>
      <c r="Q15" s="46"/>
      <c r="R15" s="51">
        <v>1821654330530</v>
      </c>
      <c r="S15" s="46"/>
      <c r="T15" s="51">
        <v>1866359614843</v>
      </c>
      <c r="U15" s="46"/>
      <c r="V15" s="51">
        <v>0</v>
      </c>
      <c r="W15" s="46"/>
      <c r="X15" s="51">
        <v>0</v>
      </c>
      <c r="Y15" s="46"/>
      <c r="Z15" s="51">
        <v>0</v>
      </c>
      <c r="AA15" s="46"/>
      <c r="AB15" s="51">
        <v>0</v>
      </c>
      <c r="AC15" s="46"/>
      <c r="AD15" s="51">
        <v>2500000</v>
      </c>
      <c r="AE15" s="46"/>
      <c r="AF15" s="51">
        <v>746950</v>
      </c>
      <c r="AG15" s="46"/>
      <c r="AH15" s="51">
        <v>1821654330530</v>
      </c>
      <c r="AI15" s="46"/>
      <c r="AJ15" s="51">
        <v>1866359614843</v>
      </c>
      <c r="AK15" s="46"/>
      <c r="AL15" s="50">
        <f t="shared" si="0"/>
        <v>1.9676216634794602E-2</v>
      </c>
    </row>
    <row r="16" spans="1:38" ht="21.75" customHeight="1" x14ac:dyDescent="0.2">
      <c r="A16" s="121" t="s">
        <v>95</v>
      </c>
      <c r="B16" s="121"/>
      <c r="D16" s="36" t="s">
        <v>75</v>
      </c>
      <c r="F16" s="36" t="s">
        <v>75</v>
      </c>
      <c r="H16" s="49" t="s">
        <v>96</v>
      </c>
      <c r="I16" s="46"/>
      <c r="J16" s="49" t="s">
        <v>86</v>
      </c>
      <c r="K16" s="46"/>
      <c r="L16" s="50">
        <v>0</v>
      </c>
      <c r="M16" s="46"/>
      <c r="N16" s="50">
        <v>0</v>
      </c>
      <c r="O16" s="46"/>
      <c r="P16" s="51">
        <v>998065</v>
      </c>
      <c r="Q16" s="46"/>
      <c r="R16" s="51">
        <v>774192358318</v>
      </c>
      <c r="S16" s="46"/>
      <c r="T16" s="51">
        <v>832931122300</v>
      </c>
      <c r="U16" s="46"/>
      <c r="V16" s="51">
        <v>0</v>
      </c>
      <c r="W16" s="46"/>
      <c r="X16" s="51">
        <v>0</v>
      </c>
      <c r="Y16" s="46"/>
      <c r="Z16" s="51">
        <v>0</v>
      </c>
      <c r="AA16" s="46"/>
      <c r="AB16" s="51">
        <v>0</v>
      </c>
      <c r="AC16" s="46"/>
      <c r="AD16" s="51">
        <v>998065</v>
      </c>
      <c r="AE16" s="46"/>
      <c r="AF16" s="51">
        <v>835000</v>
      </c>
      <c r="AG16" s="46"/>
      <c r="AH16" s="51">
        <v>774192358318</v>
      </c>
      <c r="AI16" s="46"/>
      <c r="AJ16" s="51">
        <v>832931122300</v>
      </c>
      <c r="AK16" s="46"/>
      <c r="AL16" s="50">
        <f t="shared" si="0"/>
        <v>8.7812300876517028E-3</v>
      </c>
    </row>
    <row r="17" spans="1:38" ht="21.75" customHeight="1" x14ac:dyDescent="0.2">
      <c r="A17" s="121" t="s">
        <v>97</v>
      </c>
      <c r="B17" s="121"/>
      <c r="D17" s="36" t="s">
        <v>75</v>
      </c>
      <c r="F17" s="36" t="s">
        <v>75</v>
      </c>
      <c r="H17" s="49" t="s">
        <v>98</v>
      </c>
      <c r="I17" s="46"/>
      <c r="J17" s="49" t="s">
        <v>91</v>
      </c>
      <c r="K17" s="46"/>
      <c r="L17" s="50">
        <v>0</v>
      </c>
      <c r="M17" s="46"/>
      <c r="N17" s="50">
        <v>0</v>
      </c>
      <c r="O17" s="46"/>
      <c r="P17" s="51">
        <v>250000</v>
      </c>
      <c r="Q17" s="46"/>
      <c r="R17" s="51">
        <v>197821040468</v>
      </c>
      <c r="S17" s="46"/>
      <c r="T17" s="51">
        <v>197657465281</v>
      </c>
      <c r="U17" s="46"/>
      <c r="V17" s="51">
        <v>0</v>
      </c>
      <c r="W17" s="46"/>
      <c r="X17" s="51">
        <v>0</v>
      </c>
      <c r="Y17" s="46"/>
      <c r="Z17" s="51">
        <v>0</v>
      </c>
      <c r="AA17" s="46"/>
      <c r="AB17" s="51">
        <v>0</v>
      </c>
      <c r="AC17" s="46"/>
      <c r="AD17" s="51">
        <v>250000</v>
      </c>
      <c r="AE17" s="46"/>
      <c r="AF17" s="51">
        <v>791060</v>
      </c>
      <c r="AG17" s="46"/>
      <c r="AH17" s="51">
        <v>197821040468</v>
      </c>
      <c r="AI17" s="46"/>
      <c r="AJ17" s="51">
        <v>197657465281</v>
      </c>
      <c r="AK17" s="46"/>
      <c r="AL17" s="50">
        <f t="shared" si="0"/>
        <v>2.0838165782324364E-3</v>
      </c>
    </row>
    <row r="18" spans="1:38" ht="21.75" customHeight="1" x14ac:dyDescent="0.2">
      <c r="A18" s="121" t="s">
        <v>99</v>
      </c>
      <c r="B18" s="121"/>
      <c r="D18" s="36" t="s">
        <v>75</v>
      </c>
      <c r="F18" s="36" t="s">
        <v>75</v>
      </c>
      <c r="H18" s="49" t="s">
        <v>100</v>
      </c>
      <c r="I18" s="46"/>
      <c r="J18" s="49" t="s">
        <v>80</v>
      </c>
      <c r="K18" s="46"/>
      <c r="L18" s="50">
        <v>0</v>
      </c>
      <c r="M18" s="46"/>
      <c r="N18" s="50">
        <v>0</v>
      </c>
      <c r="O18" s="46"/>
      <c r="P18" s="51">
        <v>5750000</v>
      </c>
      <c r="Q18" s="46"/>
      <c r="R18" s="51">
        <v>4798962640191</v>
      </c>
      <c r="S18" s="46"/>
      <c r="T18" s="51">
        <v>5242297949687</v>
      </c>
      <c r="U18" s="46"/>
      <c r="V18" s="51">
        <v>0</v>
      </c>
      <c r="W18" s="46"/>
      <c r="X18" s="51">
        <v>0</v>
      </c>
      <c r="Y18" s="46"/>
      <c r="Z18" s="51">
        <v>0</v>
      </c>
      <c r="AA18" s="46"/>
      <c r="AB18" s="51">
        <v>0</v>
      </c>
      <c r="AC18" s="46"/>
      <c r="AD18" s="51">
        <v>5750000</v>
      </c>
      <c r="AE18" s="46"/>
      <c r="AF18" s="51">
        <v>880000</v>
      </c>
      <c r="AG18" s="46"/>
      <c r="AH18" s="51">
        <v>4798962640191</v>
      </c>
      <c r="AI18" s="46"/>
      <c r="AJ18" s="51">
        <v>5057248625000</v>
      </c>
      <c r="AK18" s="46"/>
      <c r="AL18" s="50">
        <f t="shared" si="0"/>
        <v>5.3316369862561448E-2</v>
      </c>
    </row>
    <row r="19" spans="1:38" ht="21.75" customHeight="1" x14ac:dyDescent="0.2">
      <c r="A19" s="121" t="s">
        <v>101</v>
      </c>
      <c r="B19" s="121"/>
      <c r="D19" s="36" t="s">
        <v>75</v>
      </c>
      <c r="F19" s="36" t="s">
        <v>75</v>
      </c>
      <c r="H19" s="49" t="s">
        <v>102</v>
      </c>
      <c r="I19" s="46"/>
      <c r="J19" s="49" t="s">
        <v>103</v>
      </c>
      <c r="K19" s="46"/>
      <c r="L19" s="50">
        <v>0</v>
      </c>
      <c r="M19" s="46"/>
      <c r="N19" s="50">
        <v>0</v>
      </c>
      <c r="O19" s="46"/>
      <c r="P19" s="51">
        <v>437500</v>
      </c>
      <c r="Q19" s="46"/>
      <c r="R19" s="51">
        <v>356666506182</v>
      </c>
      <c r="S19" s="46"/>
      <c r="T19" s="51">
        <v>356412345351</v>
      </c>
      <c r="U19" s="46"/>
      <c r="V19" s="51">
        <v>0</v>
      </c>
      <c r="W19" s="46"/>
      <c r="X19" s="51">
        <v>0</v>
      </c>
      <c r="Y19" s="46"/>
      <c r="Z19" s="51">
        <v>0</v>
      </c>
      <c r="AA19" s="46"/>
      <c r="AB19" s="51">
        <v>0</v>
      </c>
      <c r="AC19" s="46"/>
      <c r="AD19" s="51">
        <v>437500</v>
      </c>
      <c r="AE19" s="46"/>
      <c r="AF19" s="51">
        <v>839550</v>
      </c>
      <c r="AG19" s="46"/>
      <c r="AH19" s="51">
        <v>356666506182</v>
      </c>
      <c r="AI19" s="46"/>
      <c r="AJ19" s="51">
        <v>367103403925</v>
      </c>
      <c r="AK19" s="46"/>
      <c r="AL19" s="50">
        <f t="shared" si="0"/>
        <v>3.8702113170223252E-3</v>
      </c>
    </row>
    <row r="20" spans="1:38" ht="21.75" customHeight="1" x14ac:dyDescent="0.2">
      <c r="A20" s="121" t="s">
        <v>104</v>
      </c>
      <c r="B20" s="121"/>
      <c r="D20" s="36" t="s">
        <v>75</v>
      </c>
      <c r="F20" s="36" t="s">
        <v>75</v>
      </c>
      <c r="H20" s="49" t="s">
        <v>105</v>
      </c>
      <c r="I20" s="46"/>
      <c r="J20" s="49" t="s">
        <v>83</v>
      </c>
      <c r="K20" s="46"/>
      <c r="L20" s="50">
        <v>0</v>
      </c>
      <c r="M20" s="46"/>
      <c r="N20" s="50">
        <v>0</v>
      </c>
      <c r="O20" s="46"/>
      <c r="P20" s="51">
        <v>1000000</v>
      </c>
      <c r="Q20" s="46"/>
      <c r="R20" s="51">
        <v>787310000000</v>
      </c>
      <c r="S20" s="46"/>
      <c r="T20" s="51">
        <v>871525850000</v>
      </c>
      <c r="U20" s="46"/>
      <c r="V20" s="51">
        <v>0</v>
      </c>
      <c r="W20" s="46"/>
      <c r="X20" s="51">
        <v>0</v>
      </c>
      <c r="Y20" s="46"/>
      <c r="Z20" s="51">
        <v>0</v>
      </c>
      <c r="AA20" s="46"/>
      <c r="AB20" s="51">
        <v>0</v>
      </c>
      <c r="AC20" s="46"/>
      <c r="AD20" s="51">
        <v>1000000</v>
      </c>
      <c r="AE20" s="46"/>
      <c r="AF20" s="51">
        <v>904260</v>
      </c>
      <c r="AG20" s="46"/>
      <c r="AH20" s="51">
        <v>787310000000</v>
      </c>
      <c r="AI20" s="46"/>
      <c r="AJ20" s="51">
        <v>903768308625</v>
      </c>
      <c r="AK20" s="46"/>
      <c r="AL20" s="50">
        <f t="shared" si="0"/>
        <v>9.5280356940553E-3</v>
      </c>
    </row>
    <row r="21" spans="1:38" ht="21.75" customHeight="1" x14ac:dyDescent="0.2">
      <c r="A21" s="121" t="s">
        <v>106</v>
      </c>
      <c r="B21" s="121"/>
      <c r="D21" s="36" t="s">
        <v>75</v>
      </c>
      <c r="F21" s="36" t="s">
        <v>75</v>
      </c>
      <c r="H21" s="49" t="s">
        <v>100</v>
      </c>
      <c r="I21" s="46"/>
      <c r="J21" s="49" t="s">
        <v>80</v>
      </c>
      <c r="K21" s="46"/>
      <c r="L21" s="50">
        <v>0</v>
      </c>
      <c r="M21" s="46"/>
      <c r="N21" s="50">
        <v>0</v>
      </c>
      <c r="O21" s="46"/>
      <c r="P21" s="51">
        <v>2375437</v>
      </c>
      <c r="Q21" s="46"/>
      <c r="R21" s="51">
        <v>1928132345937</v>
      </c>
      <c r="S21" s="46"/>
      <c r="T21" s="51">
        <v>2107576315544</v>
      </c>
      <c r="U21" s="46"/>
      <c r="V21" s="51">
        <v>0</v>
      </c>
      <c r="W21" s="46"/>
      <c r="X21" s="51">
        <v>0</v>
      </c>
      <c r="Y21" s="46"/>
      <c r="Z21" s="51">
        <v>0</v>
      </c>
      <c r="AA21" s="46"/>
      <c r="AB21" s="51">
        <v>0</v>
      </c>
      <c r="AC21" s="46"/>
      <c r="AD21" s="51">
        <v>2375437</v>
      </c>
      <c r="AE21" s="46"/>
      <c r="AF21" s="51">
        <v>887720</v>
      </c>
      <c r="AG21" s="46"/>
      <c r="AH21" s="51">
        <v>1928132345937</v>
      </c>
      <c r="AI21" s="46"/>
      <c r="AJ21" s="51">
        <v>2107576315544</v>
      </c>
      <c r="AK21" s="46"/>
      <c r="AL21" s="50">
        <f t="shared" si="0"/>
        <v>2.2219259262365891E-2</v>
      </c>
    </row>
    <row r="22" spans="1:38" ht="21.75" customHeight="1" x14ac:dyDescent="0.2">
      <c r="A22" s="121" t="s">
        <v>107</v>
      </c>
      <c r="B22" s="121"/>
      <c r="D22" s="36" t="s">
        <v>75</v>
      </c>
      <c r="F22" s="36" t="s">
        <v>75</v>
      </c>
      <c r="H22" s="49" t="s">
        <v>108</v>
      </c>
      <c r="I22" s="46"/>
      <c r="J22" s="49" t="s">
        <v>91</v>
      </c>
      <c r="K22" s="46"/>
      <c r="L22" s="50">
        <v>0</v>
      </c>
      <c r="M22" s="46"/>
      <c r="N22" s="50">
        <v>0</v>
      </c>
      <c r="O22" s="46"/>
      <c r="P22" s="51">
        <v>243750</v>
      </c>
      <c r="Q22" s="46"/>
      <c r="R22" s="51">
        <v>194155165453</v>
      </c>
      <c r="S22" s="46"/>
      <c r="T22" s="51">
        <v>193992584144</v>
      </c>
      <c r="U22" s="46"/>
      <c r="V22" s="51">
        <v>0</v>
      </c>
      <c r="W22" s="46"/>
      <c r="X22" s="51">
        <v>0</v>
      </c>
      <c r="Y22" s="46"/>
      <c r="Z22" s="51">
        <v>0</v>
      </c>
      <c r="AA22" s="46"/>
      <c r="AB22" s="51">
        <v>0</v>
      </c>
      <c r="AC22" s="46"/>
      <c r="AD22" s="51">
        <v>243750</v>
      </c>
      <c r="AE22" s="46"/>
      <c r="AF22" s="51">
        <v>809600</v>
      </c>
      <c r="AG22" s="46"/>
      <c r="AH22" s="51">
        <v>194155165453</v>
      </c>
      <c r="AI22" s="46"/>
      <c r="AJ22" s="51">
        <v>197232696375</v>
      </c>
      <c r="AK22" s="46"/>
      <c r="AL22" s="50">
        <f t="shared" si="0"/>
        <v>2.0793384246398966E-3</v>
      </c>
    </row>
    <row r="23" spans="1:38" ht="21.75" customHeight="1" x14ac:dyDescent="0.2">
      <c r="A23" s="121" t="s">
        <v>109</v>
      </c>
      <c r="B23" s="121"/>
      <c r="D23" s="36" t="s">
        <v>75</v>
      </c>
      <c r="F23" s="36" t="s">
        <v>75</v>
      </c>
      <c r="H23" s="49" t="s">
        <v>110</v>
      </c>
      <c r="I23" s="46"/>
      <c r="J23" s="49" t="s">
        <v>94</v>
      </c>
      <c r="K23" s="46"/>
      <c r="L23" s="50">
        <v>0</v>
      </c>
      <c r="M23" s="46"/>
      <c r="N23" s="50">
        <v>0</v>
      </c>
      <c r="O23" s="46"/>
      <c r="P23" s="51">
        <v>2500000</v>
      </c>
      <c r="Q23" s="46"/>
      <c r="R23" s="51">
        <v>1828558195991</v>
      </c>
      <c r="S23" s="46"/>
      <c r="T23" s="51">
        <v>1930824542968</v>
      </c>
      <c r="U23" s="46"/>
      <c r="V23" s="51">
        <v>312500</v>
      </c>
      <c r="W23" s="46"/>
      <c r="X23" s="51">
        <v>246901915061</v>
      </c>
      <c r="Y23" s="46"/>
      <c r="Z23" s="51">
        <v>0</v>
      </c>
      <c r="AA23" s="46"/>
      <c r="AB23" s="51">
        <v>0</v>
      </c>
      <c r="AC23" s="46"/>
      <c r="AD23" s="51">
        <v>2812500</v>
      </c>
      <c r="AE23" s="46"/>
      <c r="AF23" s="51">
        <v>789900</v>
      </c>
      <c r="AG23" s="46"/>
      <c r="AH23" s="51">
        <v>2075460111052</v>
      </c>
      <c r="AI23" s="46"/>
      <c r="AJ23" s="51">
        <v>2220385758398</v>
      </c>
      <c r="AK23" s="46"/>
      <c r="AL23" s="50">
        <f t="shared" si="0"/>
        <v>2.3408560090776985E-2</v>
      </c>
    </row>
    <row r="24" spans="1:38" ht="21.75" customHeight="1" x14ac:dyDescent="0.2">
      <c r="A24" s="121" t="s">
        <v>111</v>
      </c>
      <c r="B24" s="121"/>
      <c r="D24" s="36" t="s">
        <v>75</v>
      </c>
      <c r="F24" s="36" t="s">
        <v>75</v>
      </c>
      <c r="H24" s="49" t="s">
        <v>112</v>
      </c>
      <c r="I24" s="46"/>
      <c r="J24" s="49" t="s">
        <v>113</v>
      </c>
      <c r="K24" s="46"/>
      <c r="L24" s="50">
        <v>20.5</v>
      </c>
      <c r="M24" s="46"/>
      <c r="N24" s="50">
        <v>20.5</v>
      </c>
      <c r="O24" s="46"/>
      <c r="P24" s="51">
        <v>2000000</v>
      </c>
      <c r="Q24" s="46"/>
      <c r="R24" s="51">
        <v>1976020000000</v>
      </c>
      <c r="S24" s="46"/>
      <c r="T24" s="51">
        <v>1992176164875</v>
      </c>
      <c r="U24" s="46"/>
      <c r="V24" s="51">
        <v>0</v>
      </c>
      <c r="W24" s="46"/>
      <c r="X24" s="51">
        <v>0</v>
      </c>
      <c r="Y24" s="46"/>
      <c r="Z24" s="51">
        <v>2000000</v>
      </c>
      <c r="AA24" s="46"/>
      <c r="AB24" s="51">
        <v>2000000000000</v>
      </c>
      <c r="AC24" s="46"/>
      <c r="AD24" s="51">
        <v>0</v>
      </c>
      <c r="AE24" s="46"/>
      <c r="AF24" s="51">
        <v>0</v>
      </c>
      <c r="AG24" s="46"/>
      <c r="AH24" s="51">
        <v>0</v>
      </c>
      <c r="AI24" s="46"/>
      <c r="AJ24" s="51">
        <v>0</v>
      </c>
      <c r="AK24" s="46"/>
      <c r="AL24" s="50">
        <f t="shared" si="0"/>
        <v>0</v>
      </c>
    </row>
    <row r="25" spans="1:38" ht="21.75" customHeight="1" x14ac:dyDescent="0.2">
      <c r="A25" s="121" t="s">
        <v>114</v>
      </c>
      <c r="B25" s="121"/>
      <c r="D25" s="36" t="s">
        <v>75</v>
      </c>
      <c r="F25" s="36" t="s">
        <v>75</v>
      </c>
      <c r="H25" s="49" t="s">
        <v>115</v>
      </c>
      <c r="I25" s="46"/>
      <c r="J25" s="49" t="s">
        <v>116</v>
      </c>
      <c r="K25" s="46"/>
      <c r="L25" s="50">
        <v>23</v>
      </c>
      <c r="M25" s="46"/>
      <c r="N25" s="50">
        <v>23</v>
      </c>
      <c r="O25" s="46"/>
      <c r="P25" s="51">
        <v>6000000</v>
      </c>
      <c r="Q25" s="46"/>
      <c r="R25" s="51">
        <v>5695800000000</v>
      </c>
      <c r="S25" s="46"/>
      <c r="T25" s="51">
        <v>5905946894250</v>
      </c>
      <c r="U25" s="46"/>
      <c r="V25" s="51">
        <v>5070000</v>
      </c>
      <c r="W25" s="46"/>
      <c r="X25" s="51">
        <v>5003261458932</v>
      </c>
      <c r="Y25" s="46"/>
      <c r="Z25" s="51">
        <v>6000000</v>
      </c>
      <c r="AA25" s="46"/>
      <c r="AB25" s="51">
        <v>5933640000000</v>
      </c>
      <c r="AC25" s="46"/>
      <c r="AD25" s="51">
        <v>5070000</v>
      </c>
      <c r="AE25" s="46"/>
      <c r="AF25" s="51">
        <v>991550</v>
      </c>
      <c r="AG25" s="46"/>
      <c r="AH25" s="51">
        <v>4900112158698</v>
      </c>
      <c r="AI25" s="46"/>
      <c r="AJ25" s="51">
        <v>5024424982565</v>
      </c>
      <c r="AK25" s="46"/>
      <c r="AL25" s="50">
        <f t="shared" si="0"/>
        <v>5.2970324494799659E-2</v>
      </c>
    </row>
    <row r="26" spans="1:38" ht="21.75" customHeight="1" x14ac:dyDescent="0.2">
      <c r="A26" s="121" t="s">
        <v>117</v>
      </c>
      <c r="B26" s="121"/>
      <c r="D26" s="36" t="s">
        <v>75</v>
      </c>
      <c r="F26" s="36" t="s">
        <v>75</v>
      </c>
      <c r="H26" s="49" t="s">
        <v>118</v>
      </c>
      <c r="I26" s="46"/>
      <c r="J26" s="49" t="s">
        <v>119</v>
      </c>
      <c r="K26" s="46"/>
      <c r="L26" s="50">
        <v>23</v>
      </c>
      <c r="M26" s="46"/>
      <c r="N26" s="50">
        <v>23</v>
      </c>
      <c r="O26" s="46"/>
      <c r="P26" s="51">
        <v>5844551</v>
      </c>
      <c r="Q26" s="46"/>
      <c r="R26" s="51">
        <v>4744091827661</v>
      </c>
      <c r="S26" s="46"/>
      <c r="T26" s="51">
        <v>4741150416060</v>
      </c>
      <c r="U26" s="46"/>
      <c r="V26" s="51">
        <v>0</v>
      </c>
      <c r="W26" s="46"/>
      <c r="X26" s="51">
        <v>0</v>
      </c>
      <c r="Y26" s="46"/>
      <c r="Z26" s="51">
        <v>5005000</v>
      </c>
      <c r="AA26" s="46"/>
      <c r="AB26" s="51">
        <v>3966220412712</v>
      </c>
      <c r="AC26" s="46"/>
      <c r="AD26" s="51">
        <v>839551</v>
      </c>
      <c r="AE26" s="46"/>
      <c r="AF26" s="51">
        <v>832900</v>
      </c>
      <c r="AG26" s="46"/>
      <c r="AH26" s="51">
        <v>681473570509</v>
      </c>
      <c r="AI26" s="46"/>
      <c r="AJ26" s="51">
        <v>698881804172</v>
      </c>
      <c r="AK26" s="46"/>
      <c r="AL26" s="50">
        <f t="shared" si="0"/>
        <v>7.3680065040204728E-3</v>
      </c>
    </row>
    <row r="27" spans="1:38" ht="21.75" customHeight="1" x14ac:dyDescent="0.2">
      <c r="A27" s="121" t="s">
        <v>120</v>
      </c>
      <c r="B27" s="121"/>
      <c r="D27" s="36" t="s">
        <v>75</v>
      </c>
      <c r="F27" s="36" t="s">
        <v>75</v>
      </c>
      <c r="H27" s="49" t="s">
        <v>121</v>
      </c>
      <c r="I27" s="46"/>
      <c r="J27" s="49" t="s">
        <v>122</v>
      </c>
      <c r="K27" s="46"/>
      <c r="L27" s="50">
        <v>23</v>
      </c>
      <c r="M27" s="46"/>
      <c r="N27" s="50">
        <v>23</v>
      </c>
      <c r="O27" s="46"/>
      <c r="P27" s="51">
        <v>3370</v>
      </c>
      <c r="Q27" s="46"/>
      <c r="R27" s="51">
        <v>3175214000</v>
      </c>
      <c r="S27" s="46"/>
      <c r="T27" s="51">
        <v>2740341128</v>
      </c>
      <c r="U27" s="46"/>
      <c r="V27" s="51">
        <v>0</v>
      </c>
      <c r="W27" s="46"/>
      <c r="X27" s="51">
        <v>0</v>
      </c>
      <c r="Y27" s="46"/>
      <c r="Z27" s="51">
        <v>0</v>
      </c>
      <c r="AA27" s="46"/>
      <c r="AB27" s="51">
        <v>0</v>
      </c>
      <c r="AC27" s="46"/>
      <c r="AD27" s="51">
        <v>3370</v>
      </c>
      <c r="AE27" s="46"/>
      <c r="AF27" s="51">
        <v>838100</v>
      </c>
      <c r="AG27" s="46"/>
      <c r="AH27" s="51">
        <v>3175214000</v>
      </c>
      <c r="AI27" s="46"/>
      <c r="AJ27" s="51">
        <v>2822861234</v>
      </c>
      <c r="AK27" s="46"/>
      <c r="AL27" s="50">
        <f t="shared" si="0"/>
        <v>2.9760196656859169E-5</v>
      </c>
    </row>
    <row r="28" spans="1:38" ht="21.75" customHeight="1" x14ac:dyDescent="0.2">
      <c r="A28" s="121" t="s">
        <v>123</v>
      </c>
      <c r="B28" s="121"/>
      <c r="D28" s="36" t="s">
        <v>75</v>
      </c>
      <c r="F28" s="36" t="s">
        <v>75</v>
      </c>
      <c r="H28" s="49" t="s">
        <v>121</v>
      </c>
      <c r="I28" s="46"/>
      <c r="J28" s="49" t="s">
        <v>124</v>
      </c>
      <c r="K28" s="46"/>
      <c r="L28" s="50">
        <v>23</v>
      </c>
      <c r="M28" s="46"/>
      <c r="N28" s="50">
        <v>23</v>
      </c>
      <c r="O28" s="46"/>
      <c r="P28" s="51">
        <v>1295000</v>
      </c>
      <c r="Q28" s="46"/>
      <c r="R28" s="51">
        <v>1029548492759</v>
      </c>
      <c r="S28" s="46"/>
      <c r="T28" s="51">
        <v>1061322591875</v>
      </c>
      <c r="U28" s="46"/>
      <c r="V28" s="51">
        <v>0</v>
      </c>
      <c r="W28" s="46"/>
      <c r="X28" s="51">
        <v>0</v>
      </c>
      <c r="Y28" s="46"/>
      <c r="Z28" s="51">
        <v>0</v>
      </c>
      <c r="AA28" s="46"/>
      <c r="AB28" s="51">
        <v>0</v>
      </c>
      <c r="AC28" s="46"/>
      <c r="AD28" s="51">
        <v>1295000</v>
      </c>
      <c r="AE28" s="46"/>
      <c r="AF28" s="51">
        <v>833710</v>
      </c>
      <c r="AG28" s="46"/>
      <c r="AH28" s="51">
        <v>1029548492759</v>
      </c>
      <c r="AI28" s="46"/>
      <c r="AJ28" s="51">
        <v>1079067387892</v>
      </c>
      <c r="AK28" s="46"/>
      <c r="AL28" s="50">
        <f t="shared" si="0"/>
        <v>1.1376137545438146E-2</v>
      </c>
    </row>
    <row r="29" spans="1:38" ht="21.75" customHeight="1" x14ac:dyDescent="0.2">
      <c r="A29" s="121" t="s">
        <v>125</v>
      </c>
      <c r="B29" s="121"/>
      <c r="D29" s="36" t="s">
        <v>75</v>
      </c>
      <c r="F29" s="36" t="s">
        <v>75</v>
      </c>
      <c r="H29" s="49" t="s">
        <v>126</v>
      </c>
      <c r="I29" s="46"/>
      <c r="J29" s="49" t="s">
        <v>127</v>
      </c>
      <c r="K29" s="46"/>
      <c r="L29" s="50">
        <v>23</v>
      </c>
      <c r="M29" s="46"/>
      <c r="N29" s="50">
        <v>23</v>
      </c>
      <c r="O29" s="46"/>
      <c r="P29" s="51">
        <v>1944723</v>
      </c>
      <c r="Q29" s="46"/>
      <c r="R29" s="51">
        <v>1787200437000</v>
      </c>
      <c r="S29" s="46"/>
      <c r="T29" s="51">
        <v>1597751397712</v>
      </c>
      <c r="U29" s="46"/>
      <c r="V29" s="51">
        <v>0</v>
      </c>
      <c r="W29" s="46"/>
      <c r="X29" s="51">
        <v>0</v>
      </c>
      <c r="Y29" s="46"/>
      <c r="Z29" s="51">
        <v>0</v>
      </c>
      <c r="AA29" s="46"/>
      <c r="AB29" s="51">
        <v>0</v>
      </c>
      <c r="AC29" s="46"/>
      <c r="AD29" s="51">
        <v>1944723</v>
      </c>
      <c r="AE29" s="46"/>
      <c r="AF29" s="51">
        <v>834010</v>
      </c>
      <c r="AG29" s="46"/>
      <c r="AH29" s="51">
        <v>1787200437000</v>
      </c>
      <c r="AI29" s="46"/>
      <c r="AJ29" s="51">
        <v>1621036511084</v>
      </c>
      <c r="AK29" s="46"/>
      <c r="AL29" s="50">
        <f t="shared" si="0"/>
        <v>1.7089881988088085E-2</v>
      </c>
    </row>
    <row r="30" spans="1:38" ht="21.75" customHeight="1" x14ac:dyDescent="0.2">
      <c r="A30" s="121" t="s">
        <v>128</v>
      </c>
      <c r="B30" s="121"/>
      <c r="D30" s="36" t="s">
        <v>75</v>
      </c>
      <c r="F30" s="36" t="s">
        <v>75</v>
      </c>
      <c r="H30" s="49" t="s">
        <v>126</v>
      </c>
      <c r="I30" s="46"/>
      <c r="J30" s="49" t="s">
        <v>129</v>
      </c>
      <c r="K30" s="46"/>
      <c r="L30" s="50">
        <v>23</v>
      </c>
      <c r="M30" s="46"/>
      <c r="N30" s="50">
        <v>23</v>
      </c>
      <c r="O30" s="46"/>
      <c r="P30" s="51">
        <v>2569974</v>
      </c>
      <c r="Q30" s="46"/>
      <c r="R30" s="51">
        <v>2290001032440</v>
      </c>
      <c r="S30" s="46"/>
      <c r="T30" s="51">
        <v>2052703656985</v>
      </c>
      <c r="U30" s="46"/>
      <c r="V30" s="51">
        <v>0</v>
      </c>
      <c r="W30" s="46"/>
      <c r="X30" s="51">
        <v>0</v>
      </c>
      <c r="Y30" s="46"/>
      <c r="Z30" s="51">
        <v>0</v>
      </c>
      <c r="AA30" s="46"/>
      <c r="AB30" s="51">
        <v>0</v>
      </c>
      <c r="AC30" s="46"/>
      <c r="AD30" s="51">
        <v>2569974</v>
      </c>
      <c r="AE30" s="46"/>
      <c r="AF30" s="51">
        <v>809140</v>
      </c>
      <c r="AG30" s="46"/>
      <c r="AH30" s="51">
        <v>2290001032440</v>
      </c>
      <c r="AI30" s="46"/>
      <c r="AJ30" s="51">
        <v>2078338051220</v>
      </c>
      <c r="AK30" s="46"/>
      <c r="AL30" s="50">
        <f t="shared" si="0"/>
        <v>2.1911012974625249E-2</v>
      </c>
    </row>
    <row r="31" spans="1:38" ht="21.75" customHeight="1" x14ac:dyDescent="0.2">
      <c r="A31" s="121" t="s">
        <v>130</v>
      </c>
      <c r="B31" s="121"/>
      <c r="D31" s="36" t="s">
        <v>75</v>
      </c>
      <c r="F31" s="36" t="s">
        <v>75</v>
      </c>
      <c r="H31" s="49" t="s">
        <v>131</v>
      </c>
      <c r="I31" s="46"/>
      <c r="J31" s="49" t="s">
        <v>132</v>
      </c>
      <c r="K31" s="46"/>
      <c r="L31" s="50">
        <v>23</v>
      </c>
      <c r="M31" s="46"/>
      <c r="N31" s="50">
        <v>23</v>
      </c>
      <c r="O31" s="46"/>
      <c r="P31" s="51">
        <v>3000000</v>
      </c>
      <c r="Q31" s="46"/>
      <c r="R31" s="51">
        <v>2694000000000</v>
      </c>
      <c r="S31" s="46"/>
      <c r="T31" s="51">
        <v>2803864569187</v>
      </c>
      <c r="U31" s="46"/>
      <c r="V31" s="51">
        <v>0</v>
      </c>
      <c r="W31" s="46"/>
      <c r="X31" s="51">
        <v>0</v>
      </c>
      <c r="Y31" s="46"/>
      <c r="Z31" s="51">
        <v>0</v>
      </c>
      <c r="AA31" s="46"/>
      <c r="AB31" s="51">
        <v>0</v>
      </c>
      <c r="AC31" s="46"/>
      <c r="AD31" s="51">
        <v>3000000</v>
      </c>
      <c r="AE31" s="46"/>
      <c r="AF31" s="51">
        <v>923100</v>
      </c>
      <c r="AG31" s="46"/>
      <c r="AH31" s="51">
        <v>2694000000000</v>
      </c>
      <c r="AI31" s="46"/>
      <c r="AJ31" s="51">
        <v>2767794193125</v>
      </c>
      <c r="AK31" s="46"/>
      <c r="AL31" s="50">
        <f t="shared" si="0"/>
        <v>2.9179648826164313E-2</v>
      </c>
    </row>
    <row r="32" spans="1:38" ht="21.75" customHeight="1" x14ac:dyDescent="0.2">
      <c r="A32" s="121" t="s">
        <v>133</v>
      </c>
      <c r="B32" s="121"/>
      <c r="D32" s="36" t="s">
        <v>75</v>
      </c>
      <c r="F32" s="36" t="s">
        <v>75</v>
      </c>
      <c r="H32" s="49" t="s">
        <v>134</v>
      </c>
      <c r="I32" s="46"/>
      <c r="J32" s="49" t="s">
        <v>135</v>
      </c>
      <c r="K32" s="46"/>
      <c r="L32" s="50">
        <v>0</v>
      </c>
      <c r="M32" s="46"/>
      <c r="N32" s="50">
        <v>0</v>
      </c>
      <c r="O32" s="46"/>
      <c r="P32" s="51">
        <v>0</v>
      </c>
      <c r="Q32" s="46"/>
      <c r="R32" s="51">
        <v>0</v>
      </c>
      <c r="S32" s="46"/>
      <c r="T32" s="51">
        <v>0</v>
      </c>
      <c r="U32" s="46"/>
      <c r="V32" s="51">
        <v>2500000</v>
      </c>
      <c r="W32" s="46"/>
      <c r="X32" s="51">
        <v>1859429472187</v>
      </c>
      <c r="Y32" s="46"/>
      <c r="Z32" s="51">
        <v>0</v>
      </c>
      <c r="AA32" s="46"/>
      <c r="AB32" s="51">
        <v>0</v>
      </c>
      <c r="AC32" s="46"/>
      <c r="AD32" s="51">
        <v>2500000</v>
      </c>
      <c r="AE32" s="46"/>
      <c r="AF32" s="51">
        <v>743700</v>
      </c>
      <c r="AG32" s="46"/>
      <c r="AH32" s="51">
        <v>1859429472187</v>
      </c>
      <c r="AI32" s="46"/>
      <c r="AJ32" s="51">
        <v>1858239032812</v>
      </c>
      <c r="AK32" s="46"/>
      <c r="AL32" s="50">
        <f t="shared" si="0"/>
        <v>1.9590604874889467E-2</v>
      </c>
    </row>
    <row r="33" spans="1:38" ht="21.75" customHeight="1" x14ac:dyDescent="0.2">
      <c r="A33" s="121" t="s">
        <v>136</v>
      </c>
      <c r="B33" s="121"/>
      <c r="D33" s="36" t="s">
        <v>75</v>
      </c>
      <c r="F33" s="36" t="s">
        <v>75</v>
      </c>
      <c r="H33" s="49" t="s">
        <v>137</v>
      </c>
      <c r="I33" s="46"/>
      <c r="J33" s="49" t="s">
        <v>88</v>
      </c>
      <c r="K33" s="46"/>
      <c r="L33" s="50">
        <v>0</v>
      </c>
      <c r="M33" s="46"/>
      <c r="N33" s="50">
        <v>0</v>
      </c>
      <c r="O33" s="46"/>
      <c r="P33" s="51">
        <v>0</v>
      </c>
      <c r="Q33" s="46"/>
      <c r="R33" s="51">
        <v>0</v>
      </c>
      <c r="S33" s="46"/>
      <c r="T33" s="51">
        <v>0</v>
      </c>
      <c r="U33" s="46"/>
      <c r="V33" s="51">
        <v>2350000</v>
      </c>
      <c r="W33" s="46"/>
      <c r="X33" s="51">
        <v>2035748184437</v>
      </c>
      <c r="Y33" s="46"/>
      <c r="Z33" s="51">
        <v>0</v>
      </c>
      <c r="AA33" s="46"/>
      <c r="AB33" s="51">
        <v>0</v>
      </c>
      <c r="AC33" s="46"/>
      <c r="AD33" s="51">
        <v>2350000</v>
      </c>
      <c r="AE33" s="46"/>
      <c r="AF33" s="51">
        <v>866200</v>
      </c>
      <c r="AG33" s="46"/>
      <c r="AH33" s="51">
        <v>2035748184437</v>
      </c>
      <c r="AI33" s="46"/>
      <c r="AJ33" s="51">
        <v>2034463158812</v>
      </c>
      <c r="AK33" s="46"/>
      <c r="AL33" s="50">
        <f t="shared" si="0"/>
        <v>2.1448459091127973E-2</v>
      </c>
    </row>
    <row r="34" spans="1:38" ht="21.75" customHeight="1" x14ac:dyDescent="0.2">
      <c r="A34" s="121" t="s">
        <v>138</v>
      </c>
      <c r="B34" s="121"/>
      <c r="D34" s="36" t="s">
        <v>75</v>
      </c>
      <c r="F34" s="36" t="s">
        <v>75</v>
      </c>
      <c r="H34" s="49" t="s">
        <v>139</v>
      </c>
      <c r="I34" s="46"/>
      <c r="J34" s="49" t="s">
        <v>140</v>
      </c>
      <c r="K34" s="46"/>
      <c r="L34" s="50">
        <v>23</v>
      </c>
      <c r="M34" s="46"/>
      <c r="N34" s="50">
        <v>23</v>
      </c>
      <c r="O34" s="46"/>
      <c r="P34" s="51">
        <v>0</v>
      </c>
      <c r="Q34" s="46"/>
      <c r="R34" s="51">
        <v>0</v>
      </c>
      <c r="S34" s="46"/>
      <c r="T34" s="51">
        <v>0</v>
      </c>
      <c r="U34" s="46"/>
      <c r="V34" s="51">
        <v>4634279</v>
      </c>
      <c r="W34" s="46"/>
      <c r="X34" s="51">
        <v>3967708243791</v>
      </c>
      <c r="Y34" s="46"/>
      <c r="Z34" s="51">
        <v>5000</v>
      </c>
      <c r="AA34" s="46"/>
      <c r="AB34" s="51">
        <v>4149842298</v>
      </c>
      <c r="AC34" s="46"/>
      <c r="AD34" s="51">
        <v>4629279</v>
      </c>
      <c r="AE34" s="46"/>
      <c r="AF34" s="51">
        <v>830420</v>
      </c>
      <c r="AG34" s="46"/>
      <c r="AH34" s="51">
        <v>3963427417967</v>
      </c>
      <c r="AI34" s="46"/>
      <c r="AJ34" s="51">
        <v>3842155558489</v>
      </c>
      <c r="AK34" s="46"/>
      <c r="AL34" s="50">
        <f t="shared" si="0"/>
        <v>4.0506172825524447E-2</v>
      </c>
    </row>
    <row r="35" spans="1:38" ht="21.75" customHeight="1" x14ac:dyDescent="0.2">
      <c r="A35" s="121" t="s">
        <v>141</v>
      </c>
      <c r="B35" s="121"/>
      <c r="D35" s="36" t="s">
        <v>75</v>
      </c>
      <c r="F35" s="36" t="s">
        <v>75</v>
      </c>
      <c r="H35" s="49" t="s">
        <v>142</v>
      </c>
      <c r="I35" s="46"/>
      <c r="J35" s="49" t="s">
        <v>143</v>
      </c>
      <c r="K35" s="46"/>
      <c r="L35" s="50">
        <v>23</v>
      </c>
      <c r="M35" s="46"/>
      <c r="N35" s="50">
        <v>23</v>
      </c>
      <c r="O35" s="46"/>
      <c r="P35" s="51">
        <v>0</v>
      </c>
      <c r="Q35" s="46"/>
      <c r="R35" s="51">
        <v>0</v>
      </c>
      <c r="S35" s="46"/>
      <c r="T35" s="51">
        <v>0</v>
      </c>
      <c r="U35" s="46"/>
      <c r="V35" s="51">
        <v>4915000</v>
      </c>
      <c r="W35" s="46"/>
      <c r="X35" s="51">
        <v>3871943800000</v>
      </c>
      <c r="Y35" s="46"/>
      <c r="Z35" s="51">
        <v>0</v>
      </c>
      <c r="AA35" s="46"/>
      <c r="AB35" s="51">
        <v>0</v>
      </c>
      <c r="AC35" s="46"/>
      <c r="AD35" s="51">
        <v>4915000</v>
      </c>
      <c r="AE35" s="46"/>
      <c r="AF35" s="51">
        <v>787720</v>
      </c>
      <c r="AG35" s="46"/>
      <c r="AH35" s="51">
        <v>3871943800000</v>
      </c>
      <c r="AI35" s="46"/>
      <c r="AJ35" s="51">
        <v>3869538593683</v>
      </c>
      <c r="AK35" s="46"/>
      <c r="AL35" s="50">
        <f t="shared" si="0"/>
        <v>4.0794860240484759E-2</v>
      </c>
    </row>
    <row r="36" spans="1:38" ht="21.75" customHeight="1" x14ac:dyDescent="0.2">
      <c r="A36" s="121" t="s">
        <v>144</v>
      </c>
      <c r="B36" s="121"/>
      <c r="D36" s="36" t="s">
        <v>75</v>
      </c>
      <c r="F36" s="36" t="s">
        <v>75</v>
      </c>
      <c r="H36" s="49" t="s">
        <v>121</v>
      </c>
      <c r="I36" s="46"/>
      <c r="J36" s="49" t="s">
        <v>145</v>
      </c>
      <c r="K36" s="46"/>
      <c r="L36" s="50">
        <v>0</v>
      </c>
      <c r="M36" s="46"/>
      <c r="N36" s="50">
        <v>0</v>
      </c>
      <c r="O36" s="46"/>
      <c r="P36" s="51">
        <v>0</v>
      </c>
      <c r="Q36" s="46"/>
      <c r="R36" s="51">
        <v>0</v>
      </c>
      <c r="S36" s="46"/>
      <c r="T36" s="51">
        <v>0</v>
      </c>
      <c r="U36" s="46"/>
      <c r="V36" s="51">
        <v>1934790</v>
      </c>
      <c r="W36" s="46"/>
      <c r="X36" s="51">
        <v>854120399676</v>
      </c>
      <c r="Y36" s="46"/>
      <c r="Z36" s="51">
        <v>0</v>
      </c>
      <c r="AA36" s="46"/>
      <c r="AB36" s="51">
        <v>0</v>
      </c>
      <c r="AC36" s="46"/>
      <c r="AD36" s="51">
        <v>1934790</v>
      </c>
      <c r="AE36" s="46"/>
      <c r="AF36" s="51">
        <v>443860</v>
      </c>
      <c r="AG36" s="46"/>
      <c r="AH36" s="51">
        <v>854120399676</v>
      </c>
      <c r="AI36" s="46"/>
      <c r="AJ36" s="51">
        <v>858308930010</v>
      </c>
      <c r="AK36" s="46"/>
      <c r="AL36" s="50">
        <f t="shared" si="0"/>
        <v>9.0487772625085297E-3</v>
      </c>
    </row>
    <row r="37" spans="1:38" ht="21.75" customHeight="1" x14ac:dyDescent="0.2">
      <c r="A37" s="121" t="s">
        <v>146</v>
      </c>
      <c r="B37" s="121"/>
      <c r="D37" s="36" t="s">
        <v>75</v>
      </c>
      <c r="F37" s="36" t="s">
        <v>75</v>
      </c>
      <c r="H37" s="49" t="s">
        <v>147</v>
      </c>
      <c r="I37" s="46"/>
      <c r="J37" s="49" t="s">
        <v>148</v>
      </c>
      <c r="K37" s="46"/>
      <c r="L37" s="50">
        <v>0</v>
      </c>
      <c r="M37" s="46"/>
      <c r="N37" s="50">
        <v>0</v>
      </c>
      <c r="O37" s="46"/>
      <c r="P37" s="51">
        <v>0</v>
      </c>
      <c r="Q37" s="46"/>
      <c r="R37" s="51">
        <v>0</v>
      </c>
      <c r="S37" s="46"/>
      <c r="T37" s="51">
        <v>0</v>
      </c>
      <c r="U37" s="46"/>
      <c r="V37" s="51">
        <v>1123853</v>
      </c>
      <c r="W37" s="46"/>
      <c r="X37" s="51">
        <v>485911856912</v>
      </c>
      <c r="Y37" s="46"/>
      <c r="Z37" s="51">
        <v>0</v>
      </c>
      <c r="AA37" s="46"/>
      <c r="AB37" s="51">
        <v>0</v>
      </c>
      <c r="AC37" s="46"/>
      <c r="AD37" s="51">
        <v>1123853</v>
      </c>
      <c r="AE37" s="46"/>
      <c r="AF37" s="51">
        <v>435040</v>
      </c>
      <c r="AG37" s="46"/>
      <c r="AH37" s="51">
        <v>485911856912</v>
      </c>
      <c r="AI37" s="46"/>
      <c r="AJ37" s="51">
        <v>488655158321</v>
      </c>
      <c r="AK37" s="46"/>
      <c r="AL37" s="50">
        <f t="shared" si="0"/>
        <v>5.1516785288148572E-3</v>
      </c>
    </row>
    <row r="38" spans="1:38" ht="21.75" customHeight="1" x14ac:dyDescent="0.2">
      <c r="A38" s="121" t="s">
        <v>149</v>
      </c>
      <c r="B38" s="121"/>
      <c r="D38" s="36" t="s">
        <v>150</v>
      </c>
      <c r="F38" s="36" t="s">
        <v>150</v>
      </c>
      <c r="H38" s="49" t="s">
        <v>151</v>
      </c>
      <c r="I38" s="46"/>
      <c r="J38" s="49" t="s">
        <v>152</v>
      </c>
      <c r="K38" s="46"/>
      <c r="L38" s="50">
        <v>23</v>
      </c>
      <c r="M38" s="46"/>
      <c r="N38" s="50">
        <v>23</v>
      </c>
      <c r="O38" s="46"/>
      <c r="P38" s="51">
        <v>4999999</v>
      </c>
      <c r="Q38" s="46"/>
      <c r="R38" s="51">
        <v>5009451053109</v>
      </c>
      <c r="S38" s="46"/>
      <c r="T38" s="51">
        <v>5009451053109</v>
      </c>
      <c r="U38" s="46"/>
      <c r="V38" s="51">
        <v>0</v>
      </c>
      <c r="W38" s="46"/>
      <c r="X38" s="51">
        <v>0</v>
      </c>
      <c r="Y38" s="46"/>
      <c r="Z38" s="51">
        <v>0</v>
      </c>
      <c r="AA38" s="46"/>
      <c r="AB38" s="51">
        <v>0</v>
      </c>
      <c r="AC38" s="46"/>
      <c r="AD38" s="51">
        <v>4999999</v>
      </c>
      <c r="AE38" s="46"/>
      <c r="AF38" s="51">
        <v>1000000</v>
      </c>
      <c r="AG38" s="46"/>
      <c r="AH38" s="51">
        <v>5009451053109</v>
      </c>
      <c r="AI38" s="46"/>
      <c r="AJ38" s="51">
        <v>5009451053109</v>
      </c>
      <c r="AK38" s="46"/>
      <c r="AL38" s="50">
        <f t="shared" si="0"/>
        <v>5.2812460877570043E-2</v>
      </c>
    </row>
    <row r="39" spans="1:38" ht="21.75" customHeight="1" x14ac:dyDescent="0.2">
      <c r="A39" s="121" t="s">
        <v>153</v>
      </c>
      <c r="B39" s="121"/>
      <c r="D39" s="36" t="s">
        <v>150</v>
      </c>
      <c r="F39" s="36" t="s">
        <v>150</v>
      </c>
      <c r="H39" s="49" t="s">
        <v>154</v>
      </c>
      <c r="I39" s="46"/>
      <c r="J39" s="49" t="s">
        <v>155</v>
      </c>
      <c r="K39" s="46"/>
      <c r="L39" s="50">
        <v>40</v>
      </c>
      <c r="M39" s="46"/>
      <c r="N39" s="50">
        <v>40</v>
      </c>
      <c r="O39" s="46"/>
      <c r="P39" s="51">
        <v>25000000</v>
      </c>
      <c r="Q39" s="46"/>
      <c r="R39" s="51">
        <v>25000000000</v>
      </c>
      <c r="S39" s="46"/>
      <c r="T39" s="51">
        <v>25000000000</v>
      </c>
      <c r="U39" s="46"/>
      <c r="V39" s="51">
        <v>0</v>
      </c>
      <c r="W39" s="46"/>
      <c r="X39" s="51">
        <v>0</v>
      </c>
      <c r="Y39" s="46"/>
      <c r="Z39" s="51">
        <v>0</v>
      </c>
      <c r="AA39" s="46"/>
      <c r="AB39" s="51">
        <v>0</v>
      </c>
      <c r="AC39" s="46"/>
      <c r="AD39" s="51">
        <v>25000000</v>
      </c>
      <c r="AE39" s="46"/>
      <c r="AF39" s="51">
        <v>1000</v>
      </c>
      <c r="AG39" s="46"/>
      <c r="AH39" s="51">
        <v>25000000000</v>
      </c>
      <c r="AI39" s="46"/>
      <c r="AJ39" s="51">
        <v>25000000000</v>
      </c>
      <c r="AK39" s="46"/>
      <c r="AL39" s="50">
        <f t="shared" si="0"/>
        <v>2.6356411270249467E-4</v>
      </c>
    </row>
    <row r="40" spans="1:38" ht="21.75" customHeight="1" x14ac:dyDescent="0.2">
      <c r="A40" s="121" t="s">
        <v>156</v>
      </c>
      <c r="B40" s="121"/>
      <c r="D40" s="36" t="s">
        <v>150</v>
      </c>
      <c r="F40" s="36" t="s">
        <v>150</v>
      </c>
      <c r="H40" s="49" t="s">
        <v>157</v>
      </c>
      <c r="I40" s="46"/>
      <c r="J40" s="49" t="s">
        <v>158</v>
      </c>
      <c r="K40" s="46"/>
      <c r="L40" s="50">
        <v>40</v>
      </c>
      <c r="M40" s="46"/>
      <c r="N40" s="50">
        <v>40</v>
      </c>
      <c r="O40" s="46"/>
      <c r="P40" s="51">
        <v>50000000</v>
      </c>
      <c r="Q40" s="46"/>
      <c r="R40" s="51">
        <v>50000000000</v>
      </c>
      <c r="S40" s="46"/>
      <c r="T40" s="51">
        <v>50000000000</v>
      </c>
      <c r="U40" s="46"/>
      <c r="V40" s="51">
        <v>0</v>
      </c>
      <c r="W40" s="46"/>
      <c r="X40" s="51">
        <v>0</v>
      </c>
      <c r="Y40" s="46"/>
      <c r="Z40" s="51">
        <v>0</v>
      </c>
      <c r="AA40" s="46"/>
      <c r="AB40" s="51">
        <v>0</v>
      </c>
      <c r="AC40" s="46"/>
      <c r="AD40" s="51">
        <v>50000000</v>
      </c>
      <c r="AE40" s="46"/>
      <c r="AF40" s="51">
        <v>1000</v>
      </c>
      <c r="AG40" s="46"/>
      <c r="AH40" s="51">
        <v>50000000000</v>
      </c>
      <c r="AI40" s="46"/>
      <c r="AJ40" s="51">
        <v>50000000000</v>
      </c>
      <c r="AK40" s="46"/>
      <c r="AL40" s="50">
        <f t="shared" si="0"/>
        <v>5.2712822540498935E-4</v>
      </c>
    </row>
    <row r="41" spans="1:38" ht="21.75" customHeight="1" x14ac:dyDescent="0.2">
      <c r="A41" s="121" t="s">
        <v>159</v>
      </c>
      <c r="B41" s="121"/>
      <c r="D41" s="36" t="s">
        <v>150</v>
      </c>
      <c r="F41" s="36" t="s">
        <v>150</v>
      </c>
      <c r="H41" s="49" t="s">
        <v>160</v>
      </c>
      <c r="I41" s="46"/>
      <c r="J41" s="49" t="s">
        <v>161</v>
      </c>
      <c r="K41" s="46"/>
      <c r="L41" s="50">
        <v>40</v>
      </c>
      <c r="M41" s="46"/>
      <c r="N41" s="50">
        <v>40</v>
      </c>
      <c r="O41" s="46"/>
      <c r="P41" s="51">
        <v>15000000</v>
      </c>
      <c r="Q41" s="46"/>
      <c r="R41" s="51">
        <v>15000000000</v>
      </c>
      <c r="S41" s="46"/>
      <c r="T41" s="51">
        <v>15000000000</v>
      </c>
      <c r="U41" s="46"/>
      <c r="V41" s="51">
        <v>0</v>
      </c>
      <c r="W41" s="46"/>
      <c r="X41" s="51">
        <v>0</v>
      </c>
      <c r="Y41" s="46"/>
      <c r="Z41" s="51">
        <v>0</v>
      </c>
      <c r="AA41" s="46"/>
      <c r="AB41" s="51">
        <v>0</v>
      </c>
      <c r="AC41" s="46"/>
      <c r="AD41" s="51">
        <v>15000000</v>
      </c>
      <c r="AE41" s="46"/>
      <c r="AF41" s="51">
        <v>1000</v>
      </c>
      <c r="AG41" s="46"/>
      <c r="AH41" s="51">
        <v>15000000000</v>
      </c>
      <c r="AI41" s="46"/>
      <c r="AJ41" s="51">
        <v>15000000000</v>
      </c>
      <c r="AK41" s="46"/>
      <c r="AL41" s="50">
        <f t="shared" si="0"/>
        <v>1.581384676214968E-4</v>
      </c>
    </row>
    <row r="42" spans="1:38" ht="21.75" customHeight="1" x14ac:dyDescent="0.2">
      <c r="A42" s="121" t="s">
        <v>162</v>
      </c>
      <c r="B42" s="121"/>
      <c r="D42" s="36" t="s">
        <v>150</v>
      </c>
      <c r="F42" s="36" t="s">
        <v>150</v>
      </c>
      <c r="H42" s="49" t="s">
        <v>163</v>
      </c>
      <c r="I42" s="46"/>
      <c r="J42" s="49" t="s">
        <v>164</v>
      </c>
      <c r="K42" s="46"/>
      <c r="L42" s="50">
        <v>40</v>
      </c>
      <c r="M42" s="46"/>
      <c r="N42" s="50">
        <v>40</v>
      </c>
      <c r="O42" s="46"/>
      <c r="P42" s="51">
        <v>25000000</v>
      </c>
      <c r="Q42" s="46"/>
      <c r="R42" s="51">
        <v>25000000000</v>
      </c>
      <c r="S42" s="46"/>
      <c r="T42" s="51">
        <v>25000000000</v>
      </c>
      <c r="U42" s="46"/>
      <c r="V42" s="51">
        <v>0</v>
      </c>
      <c r="W42" s="46"/>
      <c r="X42" s="51">
        <v>0</v>
      </c>
      <c r="Y42" s="46"/>
      <c r="Z42" s="51">
        <v>0</v>
      </c>
      <c r="AA42" s="46"/>
      <c r="AB42" s="51">
        <v>0</v>
      </c>
      <c r="AC42" s="46"/>
      <c r="AD42" s="51">
        <v>25000000</v>
      </c>
      <c r="AE42" s="46"/>
      <c r="AF42" s="51">
        <v>1000</v>
      </c>
      <c r="AG42" s="46"/>
      <c r="AH42" s="51">
        <v>25000000000</v>
      </c>
      <c r="AI42" s="46"/>
      <c r="AJ42" s="51">
        <v>25000000000</v>
      </c>
      <c r="AK42" s="46"/>
      <c r="AL42" s="50">
        <f t="shared" si="0"/>
        <v>2.6356411270249467E-4</v>
      </c>
    </row>
    <row r="43" spans="1:38" ht="21.75" customHeight="1" x14ac:dyDescent="0.2">
      <c r="A43" s="121" t="s">
        <v>165</v>
      </c>
      <c r="B43" s="121"/>
      <c r="D43" s="36" t="s">
        <v>150</v>
      </c>
      <c r="F43" s="36" t="s">
        <v>150</v>
      </c>
      <c r="H43" s="49" t="s">
        <v>166</v>
      </c>
      <c r="I43" s="46"/>
      <c r="J43" s="49" t="s">
        <v>167</v>
      </c>
      <c r="K43" s="46"/>
      <c r="L43" s="50">
        <v>40</v>
      </c>
      <c r="M43" s="46"/>
      <c r="N43" s="50">
        <v>40</v>
      </c>
      <c r="O43" s="46"/>
      <c r="P43" s="51">
        <v>15000000</v>
      </c>
      <c r="Q43" s="46"/>
      <c r="R43" s="51">
        <v>15000000000</v>
      </c>
      <c r="S43" s="46"/>
      <c r="T43" s="51">
        <v>15000000000</v>
      </c>
      <c r="U43" s="46"/>
      <c r="V43" s="51">
        <v>0</v>
      </c>
      <c r="W43" s="46"/>
      <c r="X43" s="51">
        <v>0</v>
      </c>
      <c r="Y43" s="46"/>
      <c r="Z43" s="51">
        <v>0</v>
      </c>
      <c r="AA43" s="46"/>
      <c r="AB43" s="51">
        <v>0</v>
      </c>
      <c r="AC43" s="46"/>
      <c r="AD43" s="51">
        <v>15000000</v>
      </c>
      <c r="AE43" s="46"/>
      <c r="AF43" s="51">
        <v>1000</v>
      </c>
      <c r="AG43" s="46"/>
      <c r="AH43" s="51">
        <v>15000000000</v>
      </c>
      <c r="AI43" s="46"/>
      <c r="AJ43" s="51">
        <v>15000000000</v>
      </c>
      <c r="AK43" s="46"/>
      <c r="AL43" s="50">
        <f t="shared" si="0"/>
        <v>1.581384676214968E-4</v>
      </c>
    </row>
    <row r="44" spans="1:38" ht="21.75" customHeight="1" x14ac:dyDescent="0.2">
      <c r="A44" s="123" t="s">
        <v>168</v>
      </c>
      <c r="B44" s="123"/>
      <c r="D44" s="37" t="s">
        <v>150</v>
      </c>
      <c r="F44" s="37" t="s">
        <v>150</v>
      </c>
      <c r="H44" s="52" t="s">
        <v>169</v>
      </c>
      <c r="I44" s="46"/>
      <c r="J44" s="52" t="s">
        <v>170</v>
      </c>
      <c r="K44" s="46"/>
      <c r="L44" s="53">
        <v>40</v>
      </c>
      <c r="M44" s="46"/>
      <c r="N44" s="53">
        <v>40</v>
      </c>
      <c r="O44" s="46"/>
      <c r="P44" s="54">
        <v>25000000</v>
      </c>
      <c r="Q44" s="46"/>
      <c r="R44" s="54">
        <v>25000000000</v>
      </c>
      <c r="S44" s="46"/>
      <c r="T44" s="54">
        <v>25000000000</v>
      </c>
      <c r="U44" s="46"/>
      <c r="V44" s="54">
        <v>0</v>
      </c>
      <c r="W44" s="46"/>
      <c r="X44" s="54">
        <v>0</v>
      </c>
      <c r="Y44" s="46"/>
      <c r="Z44" s="54">
        <v>0</v>
      </c>
      <c r="AA44" s="46"/>
      <c r="AB44" s="54">
        <v>0</v>
      </c>
      <c r="AC44" s="46"/>
      <c r="AD44" s="54">
        <v>25000000</v>
      </c>
      <c r="AE44" s="46"/>
      <c r="AF44" s="54">
        <v>1000</v>
      </c>
      <c r="AG44" s="46"/>
      <c r="AH44" s="54">
        <v>25000000000</v>
      </c>
      <c r="AI44" s="46"/>
      <c r="AJ44" s="54">
        <v>25000000000</v>
      </c>
      <c r="AK44" s="46"/>
      <c r="AL44" s="50">
        <f t="shared" si="0"/>
        <v>2.6356411270249467E-4</v>
      </c>
    </row>
    <row r="45" spans="1:38" ht="21.75" customHeight="1" thickBot="1" x14ac:dyDescent="0.25">
      <c r="A45" s="125" t="s">
        <v>38</v>
      </c>
      <c r="B45" s="125"/>
      <c r="D45" s="39"/>
      <c r="F45" s="39"/>
      <c r="H45" s="39"/>
      <c r="J45" s="39"/>
      <c r="L45" s="39"/>
      <c r="N45" s="39"/>
      <c r="P45" s="55">
        <v>209194869</v>
      </c>
      <c r="Q45" s="46"/>
      <c r="R45" s="55">
        <v>46938296144131</v>
      </c>
      <c r="S45" s="46"/>
      <c r="T45" s="55">
        <v>48200026282392</v>
      </c>
      <c r="U45" s="46"/>
      <c r="V45" s="55">
        <v>22840422</v>
      </c>
      <c r="W45" s="46"/>
      <c r="X45" s="55">
        <v>18325025330996</v>
      </c>
      <c r="Y45" s="46"/>
      <c r="Z45" s="55">
        <v>13010000</v>
      </c>
      <c r="AA45" s="46"/>
      <c r="AB45" s="55">
        <v>11904010255010</v>
      </c>
      <c r="AC45" s="46"/>
      <c r="AD45" s="55">
        <v>219025291</v>
      </c>
      <c r="AE45" s="46"/>
      <c r="AF45" s="55"/>
      <c r="AG45" s="46"/>
      <c r="AH45" s="55">
        <v>53421453091917</v>
      </c>
      <c r="AI45" s="46"/>
      <c r="AJ45" s="55">
        <v>54211579508468</v>
      </c>
      <c r="AK45" s="46"/>
      <c r="AL45" s="56">
        <f>SUM(AL9:AL44)</f>
        <v>0.57152907405400422</v>
      </c>
    </row>
    <row r="46" spans="1:38" ht="13.5" thickTop="1" x14ac:dyDescent="0.2"/>
    <row r="47" spans="1:38" hidden="1" x14ac:dyDescent="0.2"/>
    <row r="48" spans="1:38" hidden="1" x14ac:dyDescent="0.2">
      <c r="AJ48" s="34">
        <v>49047128455370</v>
      </c>
    </row>
    <row r="49" spans="36:36" hidden="1" x14ac:dyDescent="0.2">
      <c r="AJ49" s="34">
        <f>AJ45-AJ48</f>
        <v>5164451053098</v>
      </c>
    </row>
    <row r="50" spans="36:36" hidden="1" x14ac:dyDescent="0.2"/>
    <row r="51" spans="36:36" hidden="1" x14ac:dyDescent="0.2"/>
    <row r="52" spans="36:36" hidden="1" x14ac:dyDescent="0.2"/>
    <row r="53" spans="36:36" hidden="1" x14ac:dyDescent="0.2"/>
    <row r="54" spans="36:36" hidden="1" x14ac:dyDescent="0.2"/>
    <row r="55" spans="36:36" hidden="1" x14ac:dyDescent="0.2"/>
    <row r="56" spans="36:36" hidden="1" x14ac:dyDescent="0.2"/>
    <row r="57" spans="36:36" hidden="1" x14ac:dyDescent="0.2"/>
    <row r="58" spans="36:36" hidden="1" x14ac:dyDescent="0.2"/>
    <row r="59" spans="36:36" hidden="1" x14ac:dyDescent="0.2"/>
    <row r="60" spans="36:36" hidden="1" x14ac:dyDescent="0.2"/>
    <row r="61" spans="36:36" x14ac:dyDescent="0.2">
      <c r="AJ61" s="68">
        <v>94853581330397</v>
      </c>
    </row>
    <row r="63" spans="36:36" x14ac:dyDescent="0.2">
      <c r="AJ63" s="68"/>
    </row>
    <row r="64" spans="36:36" x14ac:dyDescent="0.2">
      <c r="AJ64" s="59">
        <v>49047128455370</v>
      </c>
    </row>
    <row r="65" spans="32:36" x14ac:dyDescent="0.2">
      <c r="AF65" s="64"/>
      <c r="AJ65" s="68"/>
    </row>
    <row r="66" spans="32:36" x14ac:dyDescent="0.2">
      <c r="AF66" s="64"/>
      <c r="AJ66" s="59">
        <f>AJ45-AJ64</f>
        <v>5164451053098</v>
      </c>
    </row>
    <row r="67" spans="32:36" x14ac:dyDescent="0.2">
      <c r="AF67" s="64"/>
      <c r="AJ67" s="68"/>
    </row>
    <row r="68" spans="32:36" x14ac:dyDescent="0.2">
      <c r="AF68" s="64"/>
      <c r="AJ68" s="68"/>
    </row>
    <row r="69" spans="32:36" x14ac:dyDescent="0.2">
      <c r="AF69" s="64"/>
      <c r="AJ69" s="68"/>
    </row>
    <row r="70" spans="32:36" x14ac:dyDescent="0.2">
      <c r="AF70" s="64"/>
    </row>
    <row r="71" spans="32:36" x14ac:dyDescent="0.2">
      <c r="AF71" s="64"/>
    </row>
  </sheetData>
  <mergeCells count="48"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1"/>
  <sheetViews>
    <sheetView rightToLeft="1" workbookViewId="0">
      <selection activeCell="M11" sqref="M11"/>
    </sheetView>
  </sheetViews>
  <sheetFormatPr defaultRowHeight="12.75" x14ac:dyDescent="0.2"/>
  <cols>
    <col min="1" max="1" width="29.85546875" style="17" customWidth="1"/>
    <col min="2" max="2" width="1.28515625" style="17" customWidth="1"/>
    <col min="3" max="3" width="15.5703125" style="17" customWidth="1"/>
    <col min="4" max="4" width="1.28515625" style="17" customWidth="1"/>
    <col min="5" max="5" width="15.5703125" style="17" customWidth="1"/>
    <col min="6" max="6" width="1.28515625" style="17" customWidth="1"/>
    <col min="7" max="7" width="13" style="17" customWidth="1"/>
    <col min="8" max="8" width="1.28515625" style="17" customWidth="1"/>
    <col min="9" max="9" width="13" style="17" customWidth="1"/>
    <col min="10" max="10" width="1.28515625" style="17" customWidth="1"/>
    <col min="11" max="11" width="23.42578125" style="17" customWidth="1"/>
    <col min="12" max="12" width="1.28515625" style="17" customWidth="1"/>
    <col min="13" max="13" width="33.7109375" style="17" customWidth="1"/>
    <col min="14" max="14" width="0.28515625" style="17" customWidth="1"/>
    <col min="15" max="15" width="9.140625" style="17"/>
    <col min="16" max="16" width="20.28515625" style="17" bestFit="1" customWidth="1"/>
    <col min="17" max="17" width="17.7109375" style="17" bestFit="1" customWidth="1"/>
    <col min="18" max="16384" width="9.140625" style="17"/>
  </cols>
  <sheetData>
    <row r="1" spans="1:17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7" ht="21.75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7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7" ht="14.45" customHeight="1" x14ac:dyDescent="0.2">
      <c r="A4" s="112" t="s">
        <v>171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7" ht="14.45" customHeight="1" x14ac:dyDescent="0.2">
      <c r="A5" s="112" t="s">
        <v>172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7" ht="14.45" customHeight="1" x14ac:dyDescent="0.2"/>
    <row r="7" spans="1:17" ht="14.45" customHeight="1" x14ac:dyDescent="0.2">
      <c r="C7" s="113" t="s">
        <v>9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</row>
    <row r="8" spans="1:17" ht="20.25" customHeight="1" x14ac:dyDescent="0.2">
      <c r="A8" s="20" t="s">
        <v>173</v>
      </c>
      <c r="C8" s="21" t="s">
        <v>13</v>
      </c>
      <c r="D8" s="19"/>
      <c r="E8" s="21" t="s">
        <v>174</v>
      </c>
      <c r="F8" s="19"/>
      <c r="G8" s="21" t="s">
        <v>175</v>
      </c>
      <c r="H8" s="19"/>
      <c r="I8" s="21" t="s">
        <v>176</v>
      </c>
      <c r="J8" s="19"/>
      <c r="K8" s="21" t="s">
        <v>177</v>
      </c>
      <c r="L8" s="19"/>
      <c r="M8" s="21" t="s">
        <v>178</v>
      </c>
    </row>
    <row r="9" spans="1:17" ht="21.75" customHeight="1" x14ac:dyDescent="0.2">
      <c r="A9" s="35" t="s">
        <v>99</v>
      </c>
      <c r="C9" s="25">
        <v>5750000</v>
      </c>
      <c r="D9" s="24"/>
      <c r="E9" s="25">
        <v>943000</v>
      </c>
      <c r="F9" s="24"/>
      <c r="G9" s="25">
        <v>880000</v>
      </c>
      <c r="H9" s="24"/>
      <c r="I9" s="26" t="s">
        <v>179</v>
      </c>
      <c r="J9" s="24"/>
      <c r="K9" s="25">
        <v>5057248625000</v>
      </c>
      <c r="L9" s="24"/>
      <c r="M9" s="40"/>
      <c r="P9" s="44"/>
      <c r="Q9" s="44"/>
    </row>
    <row r="10" spans="1:17" ht="21.75" customHeight="1" x14ac:dyDescent="0.2">
      <c r="A10" s="37" t="s">
        <v>78</v>
      </c>
      <c r="C10" s="30">
        <v>5000000</v>
      </c>
      <c r="D10" s="24"/>
      <c r="E10" s="30">
        <v>893741</v>
      </c>
      <c r="F10" s="24"/>
      <c r="G10" s="30">
        <v>820000</v>
      </c>
      <c r="H10" s="24"/>
      <c r="I10" s="31" t="s">
        <v>180</v>
      </c>
      <c r="J10" s="24"/>
      <c r="K10" s="30">
        <v>4097770625000</v>
      </c>
      <c r="L10" s="24"/>
      <c r="M10" s="42" t="s">
        <v>181</v>
      </c>
      <c r="P10" s="34"/>
      <c r="Q10" s="34"/>
    </row>
    <row r="11" spans="1:17" ht="21.75" customHeight="1" x14ac:dyDescent="0.2">
      <c r="A11" s="38" t="s">
        <v>38</v>
      </c>
      <c r="C11" s="32">
        <v>10750000</v>
      </c>
      <c r="D11" s="24"/>
      <c r="E11" s="32"/>
      <c r="F11" s="24"/>
      <c r="G11" s="32"/>
      <c r="H11" s="24"/>
      <c r="I11" s="32"/>
      <c r="J11" s="24"/>
      <c r="K11" s="32">
        <v>9155019250000</v>
      </c>
      <c r="L11" s="24"/>
      <c r="M11" s="32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1"/>
  <sheetViews>
    <sheetView rightToLeft="1" topLeftCell="A23" workbookViewId="0">
      <selection activeCell="J41" sqref="J41"/>
    </sheetView>
  </sheetViews>
  <sheetFormatPr defaultRowHeight="12.75" x14ac:dyDescent="0.2"/>
  <cols>
    <col min="1" max="1" width="6.28515625" style="17" bestFit="1" customWidth="1"/>
    <col min="2" max="2" width="35" style="17" customWidth="1"/>
    <col min="3" max="3" width="1.28515625" style="17" customWidth="1"/>
    <col min="4" max="4" width="18.7109375" style="17" bestFit="1" customWidth="1"/>
    <col min="5" max="5" width="1.28515625" style="17" customWidth="1"/>
    <col min="6" max="6" width="18.85546875" style="17" bestFit="1" customWidth="1"/>
    <col min="7" max="7" width="1.28515625" style="17" customWidth="1"/>
    <col min="8" max="8" width="19" style="17" bestFit="1" customWidth="1"/>
    <col min="9" max="9" width="1.28515625" style="17" customWidth="1"/>
    <col min="10" max="10" width="21.42578125" style="17" bestFit="1" customWidth="1"/>
    <col min="11" max="11" width="1.28515625" style="17" customWidth="1"/>
    <col min="12" max="12" width="18.28515625" style="17" bestFit="1" customWidth="1"/>
    <col min="13" max="13" width="0.28515625" style="17" customWidth="1"/>
    <col min="14" max="15" width="9.140625" style="17"/>
    <col min="16" max="16" width="13.7109375" style="17" bestFit="1" customWidth="1"/>
    <col min="17" max="16384" width="9.140625" style="17"/>
  </cols>
  <sheetData>
    <row r="1" spans="1:12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2" ht="21.75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ht="14.45" customHeight="1" x14ac:dyDescent="0.2"/>
    <row r="5" spans="1:12" ht="14.45" customHeight="1" x14ac:dyDescent="0.2">
      <c r="A5" s="18" t="s">
        <v>182</v>
      </c>
      <c r="B5" s="112" t="s">
        <v>183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1:12" ht="14.45" customHeight="1" x14ac:dyDescent="0.2">
      <c r="D6" s="20" t="s">
        <v>7</v>
      </c>
      <c r="F6" s="113" t="s">
        <v>8</v>
      </c>
      <c r="G6" s="113"/>
      <c r="H6" s="113"/>
      <c r="J6" s="127" t="s">
        <v>9</v>
      </c>
      <c r="K6" s="127"/>
      <c r="L6" s="127"/>
    </row>
    <row r="7" spans="1:12" ht="14.45" customHeight="1" x14ac:dyDescent="0.2">
      <c r="D7" s="19"/>
      <c r="F7" s="19"/>
      <c r="G7" s="19"/>
      <c r="H7" s="19"/>
    </row>
    <row r="8" spans="1:12" ht="22.5" customHeight="1" x14ac:dyDescent="0.2">
      <c r="A8" s="113" t="s">
        <v>184</v>
      </c>
      <c r="B8" s="113"/>
      <c r="D8" s="20" t="s">
        <v>185</v>
      </c>
      <c r="F8" s="20" t="s">
        <v>186</v>
      </c>
      <c r="H8" s="20" t="s">
        <v>187</v>
      </c>
      <c r="J8" s="20" t="s">
        <v>185</v>
      </c>
      <c r="L8" s="20" t="s">
        <v>18</v>
      </c>
    </row>
    <row r="9" spans="1:12" ht="21.75" customHeight="1" x14ac:dyDescent="0.2">
      <c r="A9" s="119" t="s">
        <v>188</v>
      </c>
      <c r="B9" s="119"/>
      <c r="D9" s="25">
        <v>1089684</v>
      </c>
      <c r="E9" s="24"/>
      <c r="F9" s="25">
        <v>4611</v>
      </c>
      <c r="G9" s="24"/>
      <c r="H9" s="25">
        <v>0</v>
      </c>
      <c r="I9" s="24"/>
      <c r="J9" s="25">
        <v>1094295</v>
      </c>
      <c r="L9" s="60">
        <f>J9/$J$41</f>
        <v>1.1536675628391057E-8</v>
      </c>
    </row>
    <row r="10" spans="1:12" ht="21.75" customHeight="1" x14ac:dyDescent="0.2">
      <c r="A10" s="121" t="s">
        <v>189</v>
      </c>
      <c r="B10" s="121"/>
      <c r="D10" s="27">
        <v>10000000000</v>
      </c>
      <c r="E10" s="24"/>
      <c r="F10" s="27">
        <v>0</v>
      </c>
      <c r="G10" s="24"/>
      <c r="H10" s="27">
        <v>0</v>
      </c>
      <c r="I10" s="24"/>
      <c r="J10" s="27">
        <v>10000000000</v>
      </c>
      <c r="L10" s="61">
        <f t="shared" ref="L10:L37" si="0">J10/$J$41</f>
        <v>1.0542564508099787E-4</v>
      </c>
    </row>
    <row r="11" spans="1:12" ht="21.75" customHeight="1" x14ac:dyDescent="0.2">
      <c r="A11" s="121" t="s">
        <v>190</v>
      </c>
      <c r="B11" s="121"/>
      <c r="D11" s="27">
        <v>320700372</v>
      </c>
      <c r="E11" s="24"/>
      <c r="F11" s="27">
        <v>267760058</v>
      </c>
      <c r="G11" s="24"/>
      <c r="H11" s="27">
        <v>0</v>
      </c>
      <c r="I11" s="24"/>
      <c r="J11" s="27">
        <v>588460430</v>
      </c>
      <c r="L11" s="61">
        <f t="shared" si="0"/>
        <v>6.2038820437391389E-6</v>
      </c>
    </row>
    <row r="12" spans="1:12" ht="21.75" customHeight="1" x14ac:dyDescent="0.2">
      <c r="A12" s="121" t="s">
        <v>191</v>
      </c>
      <c r="B12" s="121"/>
      <c r="D12" s="27">
        <v>1339843</v>
      </c>
      <c r="E12" s="24"/>
      <c r="F12" s="27">
        <v>5690</v>
      </c>
      <c r="G12" s="24"/>
      <c r="H12" s="27">
        <v>630000</v>
      </c>
      <c r="I12" s="24"/>
      <c r="J12" s="27">
        <v>715533</v>
      </c>
      <c r="L12" s="61">
        <f t="shared" si="0"/>
        <v>7.5435528101741653E-9</v>
      </c>
    </row>
    <row r="13" spans="1:12" ht="21.75" customHeight="1" x14ac:dyDescent="0.2">
      <c r="A13" s="121" t="s">
        <v>192</v>
      </c>
      <c r="B13" s="121"/>
      <c r="D13" s="27">
        <v>407752680</v>
      </c>
      <c r="E13" s="24"/>
      <c r="F13" s="27">
        <v>8804014560000</v>
      </c>
      <c r="G13" s="24"/>
      <c r="H13" s="27">
        <v>8756717516765</v>
      </c>
      <c r="I13" s="24"/>
      <c r="J13" s="27">
        <v>47704795915</v>
      </c>
      <c r="L13" s="61">
        <f t="shared" si="0"/>
        <v>5.0293088827962267E-4</v>
      </c>
    </row>
    <row r="14" spans="1:12" ht="21.75" customHeight="1" x14ac:dyDescent="0.2">
      <c r="A14" s="121" t="s">
        <v>193</v>
      </c>
      <c r="B14" s="121"/>
      <c r="D14" s="27">
        <v>392203442</v>
      </c>
      <c r="E14" s="24"/>
      <c r="F14" s="27">
        <v>5206175346635</v>
      </c>
      <c r="G14" s="24"/>
      <c r="H14" s="27">
        <v>5189056578354</v>
      </c>
      <c r="I14" s="24"/>
      <c r="J14" s="27">
        <v>17510971723</v>
      </c>
      <c r="L14" s="61">
        <f t="shared" si="0"/>
        <v>1.8461054898923879E-4</v>
      </c>
    </row>
    <row r="15" spans="1:12" ht="21.75" customHeight="1" x14ac:dyDescent="0.2">
      <c r="A15" s="121" t="s">
        <v>194</v>
      </c>
      <c r="B15" s="121"/>
      <c r="D15" s="27">
        <v>4000000000000</v>
      </c>
      <c r="E15" s="24"/>
      <c r="F15" s="27">
        <v>0</v>
      </c>
      <c r="G15" s="24"/>
      <c r="H15" s="27">
        <v>3500000000000</v>
      </c>
      <c r="I15" s="24"/>
      <c r="J15" s="27">
        <v>500000000000</v>
      </c>
      <c r="L15" s="61">
        <f t="shared" si="0"/>
        <v>5.2712822540498935E-3</v>
      </c>
    </row>
    <row r="16" spans="1:12" ht="21.75" customHeight="1" x14ac:dyDescent="0.2">
      <c r="A16" s="121" t="s">
        <v>195</v>
      </c>
      <c r="B16" s="121"/>
      <c r="D16" s="27">
        <v>1394514</v>
      </c>
      <c r="E16" s="24"/>
      <c r="F16" s="27">
        <v>5896</v>
      </c>
      <c r="G16" s="24"/>
      <c r="H16" s="27">
        <v>1008000</v>
      </c>
      <c r="I16" s="24"/>
      <c r="J16" s="27">
        <v>392410</v>
      </c>
      <c r="L16" s="61">
        <f t="shared" si="0"/>
        <v>4.1370077386234377E-9</v>
      </c>
    </row>
    <row r="17" spans="1:16" ht="21.75" customHeight="1" x14ac:dyDescent="0.2">
      <c r="A17" s="121" t="s">
        <v>194</v>
      </c>
      <c r="B17" s="121"/>
      <c r="D17" s="27">
        <v>5163000000000</v>
      </c>
      <c r="E17" s="24"/>
      <c r="F17" s="27">
        <v>0</v>
      </c>
      <c r="G17" s="24"/>
      <c r="H17" s="27">
        <v>1163000000000</v>
      </c>
      <c r="I17" s="24"/>
      <c r="J17" s="27">
        <v>4000000000000</v>
      </c>
      <c r="L17" s="61">
        <f t="shared" si="0"/>
        <v>4.2170258032399148E-2</v>
      </c>
    </row>
    <row r="18" spans="1:16" ht="21.75" customHeight="1" x14ac:dyDescent="0.2">
      <c r="A18" s="121" t="s">
        <v>196</v>
      </c>
      <c r="B18" s="121"/>
      <c r="D18" s="27">
        <v>90511205708</v>
      </c>
      <c r="E18" s="24"/>
      <c r="F18" s="27">
        <v>35762521397347</v>
      </c>
      <c r="G18" s="24"/>
      <c r="H18" s="27">
        <v>35107910002321</v>
      </c>
      <c r="I18" s="24"/>
      <c r="J18" s="27">
        <v>745122600734</v>
      </c>
      <c r="L18" s="61">
        <f t="shared" si="0"/>
        <v>7.8555030846812774E-3</v>
      </c>
    </row>
    <row r="19" spans="1:16" ht="21.75" customHeight="1" x14ac:dyDescent="0.2">
      <c r="A19" s="121" t="s">
        <v>197</v>
      </c>
      <c r="B19" s="121"/>
      <c r="D19" s="27">
        <v>3000000000000</v>
      </c>
      <c r="E19" s="24"/>
      <c r="F19" s="27">
        <v>0</v>
      </c>
      <c r="G19" s="24"/>
      <c r="H19" s="27">
        <v>0</v>
      </c>
      <c r="I19" s="24"/>
      <c r="J19" s="27">
        <v>3000000000000</v>
      </c>
      <c r="L19" s="61">
        <f t="shared" si="0"/>
        <v>3.1627693524299359E-2</v>
      </c>
    </row>
    <row r="20" spans="1:16" ht="21.75" customHeight="1" x14ac:dyDescent="0.2">
      <c r="A20" s="121" t="s">
        <v>198</v>
      </c>
      <c r="B20" s="121"/>
      <c r="D20" s="27">
        <v>7000000000000</v>
      </c>
      <c r="E20" s="24"/>
      <c r="F20" s="27">
        <v>0</v>
      </c>
      <c r="G20" s="24"/>
      <c r="H20" s="27">
        <v>0</v>
      </c>
      <c r="I20" s="24"/>
      <c r="J20" s="27">
        <v>7000000000000</v>
      </c>
      <c r="L20" s="61">
        <f t="shared" si="0"/>
        <v>7.3797951556698507E-2</v>
      </c>
    </row>
    <row r="21" spans="1:16" ht="21.75" customHeight="1" x14ac:dyDescent="0.2">
      <c r="A21" s="121" t="s">
        <v>199</v>
      </c>
      <c r="B21" s="121"/>
      <c r="D21" s="27">
        <v>1200000000000</v>
      </c>
      <c r="E21" s="24"/>
      <c r="F21" s="27">
        <v>0</v>
      </c>
      <c r="G21" s="24"/>
      <c r="H21" s="27">
        <v>1200000000000</v>
      </c>
      <c r="I21" s="24"/>
      <c r="J21" s="27">
        <v>0</v>
      </c>
      <c r="L21" s="61">
        <f t="shared" si="0"/>
        <v>0</v>
      </c>
    </row>
    <row r="22" spans="1:16" ht="21.75" customHeight="1" x14ac:dyDescent="0.2">
      <c r="A22" s="121" t="s">
        <v>200</v>
      </c>
      <c r="B22" s="121"/>
      <c r="D22" s="27">
        <v>11800389181</v>
      </c>
      <c r="E22" s="24"/>
      <c r="F22" s="27">
        <v>191096314389</v>
      </c>
      <c r="G22" s="24"/>
      <c r="H22" s="27">
        <v>201001647000</v>
      </c>
      <c r="I22" s="24"/>
      <c r="J22" s="27">
        <v>1895056570</v>
      </c>
      <c r="L22" s="61">
        <f t="shared" si="0"/>
        <v>1.997875613572332E-5</v>
      </c>
      <c r="P22" s="58"/>
    </row>
    <row r="23" spans="1:16" ht="21.75" customHeight="1" x14ac:dyDescent="0.2">
      <c r="A23" s="121" t="s">
        <v>201</v>
      </c>
      <c r="B23" s="121"/>
      <c r="D23" s="27">
        <v>69129798436</v>
      </c>
      <c r="E23" s="24"/>
      <c r="F23" s="27">
        <v>1576328767</v>
      </c>
      <c r="G23" s="24"/>
      <c r="H23" s="27">
        <v>69001170000</v>
      </c>
      <c r="I23" s="24"/>
      <c r="J23" s="27">
        <v>1704957203</v>
      </c>
      <c r="L23" s="61">
        <f t="shared" si="0"/>
        <v>1.7974621296176884E-5</v>
      </c>
    </row>
    <row r="24" spans="1:16" ht="21.75" customHeight="1" x14ac:dyDescent="0.2">
      <c r="A24" s="121" t="s">
        <v>202</v>
      </c>
      <c r="B24" s="121"/>
      <c r="D24" s="27">
        <v>1500000000000</v>
      </c>
      <c r="E24" s="24"/>
      <c r="F24" s="27">
        <v>0</v>
      </c>
      <c r="G24" s="24"/>
      <c r="H24" s="27">
        <v>0</v>
      </c>
      <c r="I24" s="24"/>
      <c r="J24" s="27">
        <v>1500000000000</v>
      </c>
      <c r="L24" s="61">
        <f t="shared" si="0"/>
        <v>1.581384676214968E-2</v>
      </c>
    </row>
    <row r="25" spans="1:16" ht="21.75" customHeight="1" x14ac:dyDescent="0.2">
      <c r="A25" s="121" t="s">
        <v>202</v>
      </c>
      <c r="B25" s="121"/>
      <c r="D25" s="27">
        <v>58000000000</v>
      </c>
      <c r="E25" s="24"/>
      <c r="F25" s="27">
        <v>0</v>
      </c>
      <c r="G25" s="24"/>
      <c r="H25" s="27">
        <v>0</v>
      </c>
      <c r="I25" s="24"/>
      <c r="J25" s="27">
        <v>58000000000</v>
      </c>
      <c r="L25" s="61">
        <f t="shared" si="0"/>
        <v>6.1146874146978769E-4</v>
      </c>
    </row>
    <row r="26" spans="1:16" ht="21.75" customHeight="1" x14ac:dyDescent="0.2">
      <c r="A26" s="121" t="s">
        <v>199</v>
      </c>
      <c r="B26" s="121"/>
      <c r="D26" s="27">
        <v>2650000000000</v>
      </c>
      <c r="E26" s="24"/>
      <c r="F26" s="27">
        <v>0</v>
      </c>
      <c r="G26" s="24"/>
      <c r="H26" s="27">
        <v>2650000000000</v>
      </c>
      <c r="I26" s="24"/>
      <c r="J26" s="27">
        <v>0</v>
      </c>
      <c r="L26" s="61">
        <f t="shared" si="0"/>
        <v>0</v>
      </c>
    </row>
    <row r="27" spans="1:16" ht="21.75" customHeight="1" x14ac:dyDescent="0.2">
      <c r="A27" s="121" t="s">
        <v>199</v>
      </c>
      <c r="B27" s="121"/>
      <c r="D27" s="27">
        <v>1300000000000</v>
      </c>
      <c r="E27" s="24"/>
      <c r="F27" s="27">
        <v>0</v>
      </c>
      <c r="G27" s="24"/>
      <c r="H27" s="27">
        <v>1300000000000</v>
      </c>
      <c r="I27" s="24"/>
      <c r="J27" s="27">
        <v>0</v>
      </c>
      <c r="L27" s="61">
        <f t="shared" si="0"/>
        <v>0</v>
      </c>
    </row>
    <row r="28" spans="1:16" ht="21.75" customHeight="1" x14ac:dyDescent="0.2">
      <c r="A28" s="121" t="s">
        <v>199</v>
      </c>
      <c r="B28" s="121"/>
      <c r="D28" s="27">
        <v>5000000000000</v>
      </c>
      <c r="E28" s="24"/>
      <c r="F28" s="27">
        <v>0</v>
      </c>
      <c r="G28" s="24"/>
      <c r="H28" s="27">
        <v>5000000000000</v>
      </c>
      <c r="I28" s="24"/>
      <c r="J28" s="27">
        <v>0</v>
      </c>
      <c r="L28" s="61">
        <f t="shared" si="0"/>
        <v>0</v>
      </c>
    </row>
    <row r="29" spans="1:16" ht="21.75" customHeight="1" x14ac:dyDescent="0.2">
      <c r="A29" s="121" t="s">
        <v>199</v>
      </c>
      <c r="B29" s="121"/>
      <c r="D29" s="27">
        <v>5000000000000</v>
      </c>
      <c r="E29" s="24"/>
      <c r="F29" s="27">
        <v>0</v>
      </c>
      <c r="G29" s="24"/>
      <c r="H29" s="27">
        <v>5000000000000</v>
      </c>
      <c r="I29" s="24"/>
      <c r="J29" s="27">
        <v>0</v>
      </c>
      <c r="L29" s="61">
        <f t="shared" si="0"/>
        <v>0</v>
      </c>
    </row>
    <row r="30" spans="1:16" ht="21.75" customHeight="1" x14ac:dyDescent="0.2">
      <c r="A30" s="121" t="s">
        <v>199</v>
      </c>
      <c r="B30" s="121"/>
      <c r="D30" s="27">
        <v>4000000000000</v>
      </c>
      <c r="E30" s="24"/>
      <c r="F30" s="27">
        <v>0</v>
      </c>
      <c r="G30" s="24"/>
      <c r="H30" s="27">
        <v>500000000000</v>
      </c>
      <c r="I30" s="24"/>
      <c r="J30" s="27">
        <v>3500000000000</v>
      </c>
      <c r="L30" s="61">
        <f>J30/$J$41</f>
        <v>3.6898975778349254E-2</v>
      </c>
    </row>
    <row r="31" spans="1:16" ht="21.75" customHeight="1" x14ac:dyDescent="0.2">
      <c r="A31" s="121" t="s">
        <v>203</v>
      </c>
      <c r="B31" s="121"/>
      <c r="D31" s="27">
        <v>0</v>
      </c>
      <c r="E31" s="24"/>
      <c r="F31" s="27">
        <v>11795576140000</v>
      </c>
      <c r="G31" s="24"/>
      <c r="H31" s="27">
        <v>11795503237500</v>
      </c>
      <c r="I31" s="24"/>
      <c r="J31" s="27">
        <v>72902500</v>
      </c>
      <c r="L31" s="61">
        <f t="shared" si="0"/>
        <v>7.6857930905174477E-7</v>
      </c>
    </row>
    <row r="32" spans="1:16" ht="21.75" customHeight="1" x14ac:dyDescent="0.2">
      <c r="A32" s="121" t="s">
        <v>204</v>
      </c>
      <c r="B32" s="121"/>
      <c r="D32" s="27">
        <v>0</v>
      </c>
      <c r="E32" s="24"/>
      <c r="F32" s="27">
        <v>5000000000000</v>
      </c>
      <c r="G32" s="24"/>
      <c r="H32" s="27">
        <v>0</v>
      </c>
      <c r="I32" s="24"/>
      <c r="J32" s="27">
        <v>5000000000000</v>
      </c>
      <c r="L32" s="61">
        <f t="shared" si="0"/>
        <v>5.2712822540498937E-2</v>
      </c>
    </row>
    <row r="33" spans="1:12" ht="21.75" customHeight="1" x14ac:dyDescent="0.2">
      <c r="A33" s="121" t="s">
        <v>204</v>
      </c>
      <c r="B33" s="121"/>
      <c r="D33" s="27">
        <v>0</v>
      </c>
      <c r="E33" s="24"/>
      <c r="F33" s="27">
        <v>5000000000000</v>
      </c>
      <c r="G33" s="24"/>
      <c r="H33" s="27">
        <v>0</v>
      </c>
      <c r="I33" s="24"/>
      <c r="J33" s="27">
        <v>5000000000000</v>
      </c>
      <c r="L33" s="61">
        <f t="shared" si="0"/>
        <v>5.2712822540498937E-2</v>
      </c>
    </row>
    <row r="34" spans="1:12" ht="21.75" customHeight="1" x14ac:dyDescent="0.2">
      <c r="A34" s="121" t="s">
        <v>204</v>
      </c>
      <c r="B34" s="121"/>
      <c r="D34" s="27">
        <v>0</v>
      </c>
      <c r="E34" s="24"/>
      <c r="F34" s="27">
        <v>1550000000000</v>
      </c>
      <c r="G34" s="24"/>
      <c r="H34" s="27">
        <v>0</v>
      </c>
      <c r="I34" s="24"/>
      <c r="J34" s="27">
        <v>1550000000000</v>
      </c>
      <c r="L34" s="61">
        <f t="shared" si="0"/>
        <v>1.6340974987554671E-2</v>
      </c>
    </row>
    <row r="35" spans="1:12" ht="21.75" customHeight="1" x14ac:dyDescent="0.2">
      <c r="A35" s="121" t="s">
        <v>199</v>
      </c>
      <c r="B35" s="121"/>
      <c r="D35" s="27">
        <v>0</v>
      </c>
      <c r="E35" s="24"/>
      <c r="F35" s="27">
        <v>2000000000000</v>
      </c>
      <c r="G35" s="24"/>
      <c r="H35" s="27">
        <v>0</v>
      </c>
      <c r="I35" s="24"/>
      <c r="J35" s="27">
        <v>2000000000000</v>
      </c>
      <c r="L35" s="61">
        <f t="shared" si="0"/>
        <v>2.1085129016199574E-2</v>
      </c>
    </row>
    <row r="36" spans="1:12" ht="21.75" customHeight="1" x14ac:dyDescent="0.2">
      <c r="A36" s="121" t="s">
        <v>194</v>
      </c>
      <c r="B36" s="121"/>
      <c r="D36" s="27">
        <v>0</v>
      </c>
      <c r="E36" s="24"/>
      <c r="F36" s="27">
        <v>509000000000</v>
      </c>
      <c r="G36" s="24"/>
      <c r="H36" s="27">
        <v>0</v>
      </c>
      <c r="I36" s="24"/>
      <c r="J36" s="27">
        <v>509000000000</v>
      </c>
      <c r="L36" s="61">
        <f>J36/$J$41</f>
        <v>5.3661653346227913E-3</v>
      </c>
    </row>
    <row r="37" spans="1:12" ht="21.75" customHeight="1" x14ac:dyDescent="0.2">
      <c r="A37" s="123" t="s">
        <v>199</v>
      </c>
      <c r="B37" s="123"/>
      <c r="D37" s="30">
        <v>0</v>
      </c>
      <c r="E37" s="24"/>
      <c r="F37" s="30">
        <v>2500000000000</v>
      </c>
      <c r="G37" s="24"/>
      <c r="H37" s="30">
        <v>0</v>
      </c>
      <c r="I37" s="24"/>
      <c r="J37" s="30">
        <v>2500000000000</v>
      </c>
      <c r="L37" s="61">
        <f t="shared" si="0"/>
        <v>2.6356411270249468E-2</v>
      </c>
    </row>
    <row r="38" spans="1:12" ht="21.75" customHeight="1" thickBot="1" x14ac:dyDescent="0.25">
      <c r="A38" s="125" t="s">
        <v>38</v>
      </c>
      <c r="B38" s="125"/>
      <c r="D38" s="39">
        <v>40053565873860</v>
      </c>
      <c r="F38" s="39">
        <v>78320227863393</v>
      </c>
      <c r="H38" s="39">
        <v>81432191789940</v>
      </c>
      <c r="J38" s="39">
        <v>36941601947313</v>
      </c>
      <c r="L38" s="65">
        <f>SUM(L9:L37)</f>
        <v>0.38945922156209195</v>
      </c>
    </row>
    <row r="39" spans="1:12" ht="13.5" thickTop="1" x14ac:dyDescent="0.2"/>
    <row r="41" spans="1:12" x14ac:dyDescent="0.2">
      <c r="J41" s="67">
        <v>94853581330397</v>
      </c>
    </row>
  </sheetData>
  <mergeCells count="37">
    <mergeCell ref="A38:B38"/>
    <mergeCell ref="J6:L6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9"/>
  <sheetViews>
    <sheetView rightToLeft="1" workbookViewId="0">
      <selection activeCell="D38" sqref="D38"/>
    </sheetView>
  </sheetViews>
  <sheetFormatPr defaultRowHeight="12.75" x14ac:dyDescent="0.2"/>
  <cols>
    <col min="1" max="1" width="2.5703125" style="17" customWidth="1"/>
    <col min="2" max="2" width="48.140625" style="17" customWidth="1"/>
    <col min="3" max="3" width="1.28515625" style="17" customWidth="1"/>
    <col min="4" max="4" width="12.7109375" style="17" bestFit="1" customWidth="1"/>
    <col min="5" max="5" width="1.28515625" style="17" customWidth="1"/>
    <col min="6" max="6" width="22" style="17" customWidth="1"/>
    <col min="7" max="7" width="1.28515625" style="17" customWidth="1"/>
    <col min="8" max="8" width="15.5703125" style="17" customWidth="1"/>
    <col min="9" max="9" width="1.28515625" style="17" customWidth="1"/>
    <col min="10" max="10" width="19.42578125" style="17" customWidth="1"/>
    <col min="11" max="11" width="1.42578125" style="17" customWidth="1"/>
    <col min="12" max="12" width="9.140625" style="17"/>
    <col min="13" max="13" width="10.28515625" style="57" hidden="1" customWidth="1"/>
    <col min="14" max="14" width="9.140625" style="57"/>
    <col min="15" max="16384" width="9.140625" style="17"/>
  </cols>
  <sheetData>
    <row r="1" spans="1:13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3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3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3" ht="14.45" customHeight="1" x14ac:dyDescent="0.2"/>
    <row r="5" spans="1:13" ht="29.1" customHeight="1" x14ac:dyDescent="0.2">
      <c r="A5" s="18" t="s">
        <v>206</v>
      </c>
      <c r="B5" s="112" t="s">
        <v>207</v>
      </c>
      <c r="C5" s="112"/>
      <c r="D5" s="112"/>
      <c r="E5" s="112"/>
      <c r="F5" s="112"/>
      <c r="G5" s="112"/>
      <c r="H5" s="112"/>
      <c r="I5" s="112"/>
      <c r="J5" s="112"/>
    </row>
    <row r="6" spans="1:13" ht="14.45" customHeight="1" x14ac:dyDescent="0.2"/>
    <row r="7" spans="1:13" ht="14.45" customHeight="1" x14ac:dyDescent="0.2">
      <c r="A7" s="113" t="s">
        <v>208</v>
      </c>
      <c r="B7" s="113"/>
      <c r="D7" s="20" t="s">
        <v>209</v>
      </c>
      <c r="F7" s="20" t="s">
        <v>185</v>
      </c>
      <c r="H7" s="20" t="s">
        <v>210</v>
      </c>
      <c r="J7" s="20" t="s">
        <v>211</v>
      </c>
    </row>
    <row r="8" spans="1:13" ht="21.75" customHeight="1" x14ac:dyDescent="0.2">
      <c r="A8" s="119" t="s">
        <v>212</v>
      </c>
      <c r="B8" s="119"/>
      <c r="D8" s="40" t="s">
        <v>213</v>
      </c>
      <c r="E8" s="24"/>
      <c r="F8" s="25">
        <f>'درآمد سرمایه گذاری در سهام'!U28</f>
        <v>115038607072</v>
      </c>
      <c r="G8" s="24"/>
      <c r="H8" s="26">
        <f>F8/$F$13</f>
        <v>7.9522558429141743E-2</v>
      </c>
      <c r="I8" s="24"/>
      <c r="J8" s="69">
        <f>F8/$J$17</f>
        <v>1.2128019359785045E-3</v>
      </c>
      <c r="M8" s="57">
        <f>F8/F13*100</f>
        <v>7.9522558429141741</v>
      </c>
    </row>
    <row r="9" spans="1:13" ht="21.75" customHeight="1" x14ac:dyDescent="0.2">
      <c r="A9" s="121" t="s">
        <v>214</v>
      </c>
      <c r="B9" s="121"/>
      <c r="D9" s="41" t="s">
        <v>215</v>
      </c>
      <c r="E9" s="24"/>
      <c r="F9" s="27">
        <f>'درآمد سرمایه گذاری در صندوق'!U14</f>
        <v>77949676787</v>
      </c>
      <c r="G9" s="24"/>
      <c r="H9" s="28">
        <f t="shared" ref="H9:H12" si="0">F9/$F$13</f>
        <v>5.3884151456625881E-2</v>
      </c>
      <c r="I9" s="24"/>
      <c r="J9" s="70">
        <f t="shared" ref="J9:J12" si="1">F9/$J$17</f>
        <v>8.2178949591247608E-4</v>
      </c>
      <c r="M9" s="57">
        <f>F9/F13*100</f>
        <v>5.3884151456625879</v>
      </c>
    </row>
    <row r="10" spans="1:13" ht="21.75" customHeight="1" x14ac:dyDescent="0.2">
      <c r="A10" s="121" t="s">
        <v>216</v>
      </c>
      <c r="B10" s="121"/>
      <c r="D10" s="41" t="s">
        <v>217</v>
      </c>
      <c r="E10" s="24"/>
      <c r="F10" s="27">
        <f>'درآمد سرمایه گذاری در اوراق به'!R38</f>
        <v>202268532144</v>
      </c>
      <c r="G10" s="24"/>
      <c r="H10" s="28">
        <f t="shared" si="0"/>
        <v>0.13982185263883457</v>
      </c>
      <c r="I10" s="24"/>
      <c r="J10" s="70">
        <f t="shared" si="1"/>
        <v>2.1324290480867754E-3</v>
      </c>
      <c r="M10" s="57">
        <f>F10/F13*100</f>
        <v>13.982185263883457</v>
      </c>
    </row>
    <row r="11" spans="1:13" ht="21.75" customHeight="1" x14ac:dyDescent="0.2">
      <c r="A11" s="121" t="s">
        <v>218</v>
      </c>
      <c r="B11" s="121"/>
      <c r="D11" s="41" t="s">
        <v>219</v>
      </c>
      <c r="E11" s="24"/>
      <c r="F11" s="27">
        <f>'درآمد سپرده بانکی'!H36</f>
        <v>995229354999</v>
      </c>
      <c r="G11" s="24"/>
      <c r="H11" s="28">
        <f t="shared" si="0"/>
        <v>0.68797064348815651</v>
      </c>
      <c r="I11" s="24"/>
      <c r="J11" s="70">
        <f>F11/$J$17</f>
        <v>1.0492269675431501E-2</v>
      </c>
      <c r="M11" s="57">
        <f>F11/F13*100</f>
        <v>68.797064348815653</v>
      </c>
    </row>
    <row r="12" spans="1:13" ht="21.75" customHeight="1" x14ac:dyDescent="0.2">
      <c r="A12" s="123" t="s">
        <v>220</v>
      </c>
      <c r="B12" s="123"/>
      <c r="D12" s="42" t="s">
        <v>221</v>
      </c>
      <c r="E12" s="24"/>
      <c r="F12" s="30">
        <f>'سایر درآمدها'!F12</f>
        <v>56129850218</v>
      </c>
      <c r="G12" s="24"/>
      <c r="H12" s="28">
        <f t="shared" si="0"/>
        <v>3.8800793987241365E-2</v>
      </c>
      <c r="I12" s="24"/>
      <c r="J12" s="70">
        <f t="shared" si="1"/>
        <v>5.9175256675324391E-4</v>
      </c>
      <c r="M12" s="57">
        <f>F12/F13*100</f>
        <v>3.8800793987241367</v>
      </c>
    </row>
    <row r="13" spans="1:13" ht="21.75" customHeight="1" thickBot="1" x14ac:dyDescent="0.25">
      <c r="A13" s="125" t="s">
        <v>38</v>
      </c>
      <c r="B13" s="125"/>
      <c r="D13" s="32"/>
      <c r="E13" s="24"/>
      <c r="F13" s="32">
        <f>SUM(F8:F12)</f>
        <v>1446616021220</v>
      </c>
      <c r="G13" s="24"/>
      <c r="H13" s="33">
        <f>SUM(H8:H12)</f>
        <v>1.0000000000000002</v>
      </c>
      <c r="I13" s="24"/>
      <c r="J13" s="71">
        <f>SUM(J8:J12)</f>
        <v>1.5251042722162501E-2</v>
      </c>
      <c r="M13" s="57">
        <f t="shared" ref="M13" si="2">F13/F18*100</f>
        <v>55915.473127339399</v>
      </c>
    </row>
    <row r="14" spans="1:13" ht="13.5" thickTop="1" x14ac:dyDescent="0.2"/>
    <row r="15" spans="1:13" hidden="1" x14ac:dyDescent="0.2">
      <c r="F15" s="34"/>
    </row>
    <row r="16" spans="1:13" hidden="1" x14ac:dyDescent="0.2">
      <c r="F16" s="34">
        <v>1449203169178</v>
      </c>
    </row>
    <row r="17" spans="4:10" hidden="1" x14ac:dyDescent="0.2">
      <c r="F17" s="34"/>
      <c r="J17" s="64">
        <v>94853581330397</v>
      </c>
    </row>
    <row r="18" spans="4:10" hidden="1" x14ac:dyDescent="0.2">
      <c r="D18" s="43">
        <v>1406144672</v>
      </c>
      <c r="F18" s="34">
        <f>F16-F13</f>
        <v>2587147958</v>
      </c>
    </row>
    <row r="19" spans="4:10" hidden="1" x14ac:dyDescent="0.2">
      <c r="D19" s="43">
        <v>1181003294</v>
      </c>
      <c r="F19" s="34">
        <f>F18-D18</f>
        <v>1181003286</v>
      </c>
    </row>
    <row r="20" spans="4:10" hidden="1" x14ac:dyDescent="0.2">
      <c r="F20" s="34">
        <f>F19-D19</f>
        <v>-8</v>
      </c>
    </row>
    <row r="21" spans="4:10" hidden="1" x14ac:dyDescent="0.2"/>
    <row r="22" spans="4:10" hidden="1" x14ac:dyDescent="0.2"/>
    <row r="23" spans="4:10" hidden="1" x14ac:dyDescent="0.2"/>
    <row r="24" spans="4:10" hidden="1" x14ac:dyDescent="0.2"/>
    <row r="25" spans="4:10" hidden="1" x14ac:dyDescent="0.2"/>
    <row r="26" spans="4:10" hidden="1" x14ac:dyDescent="0.2"/>
    <row r="27" spans="4:10" hidden="1" x14ac:dyDescent="0.2"/>
    <row r="28" spans="4:10" hidden="1" x14ac:dyDescent="0.2">
      <c r="F28" s="17" t="s">
        <v>302</v>
      </c>
    </row>
    <row r="29" spans="4:10" hidden="1" x14ac:dyDescent="0.2"/>
    <row r="30" spans="4:10" hidden="1" x14ac:dyDescent="0.2"/>
    <row r="31" spans="4:10" hidden="1" x14ac:dyDescent="0.2"/>
    <row r="32" spans="4:10" hidden="1" x14ac:dyDescent="0.2"/>
    <row r="35" spans="6:6" x14ac:dyDescent="0.2">
      <c r="F35" s="34"/>
    </row>
    <row r="36" spans="6:6" x14ac:dyDescent="0.2">
      <c r="F36" s="34"/>
    </row>
    <row r="37" spans="6:6" x14ac:dyDescent="0.2">
      <c r="F37" s="34"/>
    </row>
    <row r="38" spans="6:6" x14ac:dyDescent="0.2">
      <c r="F38" s="34"/>
    </row>
    <row r="39" spans="6:6" x14ac:dyDescent="0.2">
      <c r="F39" s="34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4"/>
  <sheetViews>
    <sheetView rightToLeft="1" workbookViewId="0">
      <selection activeCell="A9" sqref="A9:G9"/>
    </sheetView>
  </sheetViews>
  <sheetFormatPr defaultRowHeight="12.75" x14ac:dyDescent="0.2"/>
  <cols>
    <col min="1" max="1" width="13" style="17" customWidth="1"/>
    <col min="2" max="2" width="1.28515625" style="17" customWidth="1"/>
    <col min="3" max="3" width="13" style="17" customWidth="1"/>
    <col min="4" max="4" width="1.28515625" style="17" customWidth="1"/>
    <col min="5" max="5" width="13" style="17" customWidth="1"/>
    <col min="6" max="6" width="1.28515625" style="17" customWidth="1"/>
    <col min="7" max="7" width="6.42578125" style="17" customWidth="1"/>
    <col min="8" max="8" width="1.28515625" style="17" customWidth="1"/>
    <col min="9" max="9" width="5.140625" style="17" customWidth="1"/>
    <col min="10" max="10" width="1.28515625" style="17" customWidth="1"/>
    <col min="11" max="11" width="9.140625" style="17" customWidth="1"/>
    <col min="12" max="12" width="1.28515625" style="17" customWidth="1"/>
    <col min="13" max="13" width="2.5703125" style="17" customWidth="1"/>
    <col min="14" max="14" width="1.28515625" style="17" customWidth="1"/>
    <col min="15" max="15" width="9.140625" style="17" customWidth="1"/>
    <col min="16" max="16" width="1.28515625" style="17" customWidth="1"/>
    <col min="17" max="17" width="2.5703125" style="17" customWidth="1"/>
    <col min="18" max="20" width="1.28515625" style="17" customWidth="1"/>
    <col min="21" max="21" width="6.42578125" style="17" customWidth="1"/>
    <col min="22" max="22" width="1.28515625" style="17" customWidth="1"/>
    <col min="23" max="23" width="2.5703125" style="17" customWidth="1"/>
    <col min="24" max="26" width="1.28515625" style="17" customWidth="1"/>
    <col min="27" max="27" width="6.42578125" style="17" customWidth="1"/>
    <col min="28" max="28" width="1.28515625" style="17" customWidth="1"/>
    <col min="29" max="29" width="2.5703125" style="17" customWidth="1"/>
    <col min="30" max="32" width="1.28515625" style="17" customWidth="1"/>
    <col min="33" max="33" width="9.140625" style="17" customWidth="1"/>
    <col min="34" max="34" width="1.28515625" style="17" customWidth="1"/>
    <col min="35" max="35" width="2.5703125" style="17" customWidth="1"/>
    <col min="36" max="36" width="1.28515625" style="17" customWidth="1"/>
    <col min="37" max="37" width="9.140625" style="17" customWidth="1"/>
    <col min="38" max="38" width="1.28515625" style="17" customWidth="1"/>
    <col min="39" max="39" width="2.5703125" style="17" customWidth="1"/>
    <col min="40" max="40" width="1.28515625" style="17" customWidth="1"/>
    <col min="41" max="41" width="9.140625" style="17" customWidth="1"/>
    <col min="42" max="42" width="1.28515625" style="17" customWidth="1"/>
    <col min="43" max="43" width="2.5703125" style="17" customWidth="1"/>
    <col min="44" max="44" width="1.28515625" style="17" customWidth="1"/>
    <col min="45" max="45" width="11.7109375" style="17" customWidth="1"/>
    <col min="46" max="47" width="1.28515625" style="17" customWidth="1"/>
    <col min="48" max="48" width="13" style="17" customWidth="1"/>
    <col min="49" max="49" width="7.7109375" style="17" customWidth="1"/>
    <col min="50" max="50" width="0.28515625" style="17" customWidth="1"/>
    <col min="51" max="16384" width="9.140625" style="17"/>
  </cols>
  <sheetData>
    <row r="1" spans="1:49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</row>
    <row r="2" spans="1:49" ht="21.75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</row>
    <row r="3" spans="1:49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</row>
    <row r="4" spans="1:49" ht="14.45" customHeight="1" x14ac:dyDescent="0.2"/>
    <row r="5" spans="1:49" ht="14.45" customHeight="1" x14ac:dyDescent="0.2">
      <c r="A5" s="112" t="s">
        <v>39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</row>
    <row r="6" spans="1:49" ht="21" x14ac:dyDescent="0.2">
      <c r="I6" s="113" t="s">
        <v>7</v>
      </c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C6" s="113" t="s">
        <v>9</v>
      </c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</row>
    <row r="7" spans="1:49" x14ac:dyDescent="0.2"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</row>
    <row r="8" spans="1:49" ht="21" x14ac:dyDescent="0.2">
      <c r="A8" s="113" t="s">
        <v>40</v>
      </c>
      <c r="B8" s="113"/>
      <c r="C8" s="113"/>
      <c r="D8" s="113"/>
      <c r="E8" s="113"/>
      <c r="F8" s="113"/>
      <c r="G8" s="113"/>
      <c r="I8" s="113" t="s">
        <v>41</v>
      </c>
      <c r="J8" s="113"/>
      <c r="K8" s="113"/>
      <c r="M8" s="113" t="s">
        <v>42</v>
      </c>
      <c r="N8" s="113"/>
      <c r="O8" s="113"/>
      <c r="Q8" s="113" t="s">
        <v>43</v>
      </c>
      <c r="R8" s="113"/>
      <c r="S8" s="113"/>
      <c r="T8" s="113"/>
      <c r="U8" s="113"/>
      <c r="W8" s="113" t="s">
        <v>44</v>
      </c>
      <c r="X8" s="113"/>
      <c r="Y8" s="113"/>
      <c r="Z8" s="113"/>
      <c r="AA8" s="113"/>
      <c r="AC8" s="113" t="s">
        <v>41</v>
      </c>
      <c r="AD8" s="113"/>
      <c r="AE8" s="113"/>
      <c r="AF8" s="113"/>
      <c r="AG8" s="113"/>
      <c r="AI8" s="113" t="s">
        <v>42</v>
      </c>
      <c r="AJ8" s="113"/>
      <c r="AK8" s="113"/>
      <c r="AM8" s="113" t="s">
        <v>43</v>
      </c>
      <c r="AN8" s="113"/>
      <c r="AO8" s="113"/>
      <c r="AQ8" s="113" t="s">
        <v>44</v>
      </c>
      <c r="AR8" s="113"/>
      <c r="AS8" s="113"/>
    </row>
    <row r="9" spans="1:49" ht="18.75" x14ac:dyDescent="0.2">
      <c r="A9" s="119" t="s">
        <v>45</v>
      </c>
      <c r="B9" s="119"/>
      <c r="C9" s="119"/>
      <c r="D9" s="119"/>
      <c r="E9" s="119"/>
      <c r="F9" s="119"/>
      <c r="G9" s="119"/>
      <c r="I9" s="128">
        <v>37500000</v>
      </c>
      <c r="J9" s="128"/>
      <c r="K9" s="128"/>
      <c r="M9" s="128">
        <v>3090</v>
      </c>
      <c r="N9" s="128"/>
      <c r="O9" s="128"/>
      <c r="Q9" s="119" t="s">
        <v>46</v>
      </c>
      <c r="R9" s="119"/>
      <c r="S9" s="119"/>
      <c r="T9" s="119"/>
      <c r="U9" s="119"/>
      <c r="W9" s="129">
        <v>0.19442791023891201</v>
      </c>
      <c r="X9" s="129"/>
      <c r="Y9" s="129"/>
      <c r="Z9" s="129"/>
      <c r="AA9" s="129"/>
      <c r="AC9" s="128">
        <v>37500000</v>
      </c>
      <c r="AD9" s="128"/>
      <c r="AE9" s="128"/>
      <c r="AF9" s="128"/>
      <c r="AG9" s="128"/>
      <c r="AI9" s="128">
        <v>3090</v>
      </c>
      <c r="AJ9" s="128"/>
      <c r="AK9" s="128"/>
      <c r="AM9" s="119" t="s">
        <v>46</v>
      </c>
      <c r="AN9" s="119"/>
      <c r="AO9" s="119"/>
      <c r="AQ9" s="129">
        <v>0.19442791023891201</v>
      </c>
      <c r="AR9" s="129"/>
      <c r="AS9" s="129"/>
    </row>
    <row r="10" spans="1:49" ht="24" x14ac:dyDescent="0.2">
      <c r="A10" s="112" t="s">
        <v>47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</row>
    <row r="11" spans="1:49" ht="21" x14ac:dyDescent="0.2">
      <c r="C11" s="113" t="s">
        <v>7</v>
      </c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Y11" s="113" t="s">
        <v>9</v>
      </c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</row>
    <row r="12" spans="1:49" ht="21" x14ac:dyDescent="0.2">
      <c r="A12" s="20" t="s">
        <v>40</v>
      </c>
      <c r="C12" s="21" t="s">
        <v>48</v>
      </c>
      <c r="D12" s="19"/>
      <c r="E12" s="21" t="s">
        <v>49</v>
      </c>
      <c r="F12" s="19"/>
      <c r="G12" s="118" t="s">
        <v>50</v>
      </c>
      <c r="H12" s="118"/>
      <c r="I12" s="118"/>
      <c r="J12" s="19"/>
      <c r="K12" s="118" t="s">
        <v>51</v>
      </c>
      <c r="L12" s="118"/>
      <c r="M12" s="118"/>
      <c r="N12" s="19"/>
      <c r="O12" s="118" t="s">
        <v>42</v>
      </c>
      <c r="P12" s="118"/>
      <c r="Q12" s="118"/>
      <c r="R12" s="19"/>
      <c r="S12" s="118" t="s">
        <v>43</v>
      </c>
      <c r="T12" s="118"/>
      <c r="U12" s="118"/>
      <c r="V12" s="118"/>
      <c r="W12" s="118"/>
      <c r="Y12" s="118" t="s">
        <v>48</v>
      </c>
      <c r="Z12" s="118"/>
      <c r="AA12" s="118"/>
      <c r="AB12" s="118"/>
      <c r="AC12" s="118"/>
      <c r="AD12" s="19"/>
      <c r="AE12" s="118" t="s">
        <v>49</v>
      </c>
      <c r="AF12" s="118"/>
      <c r="AG12" s="118"/>
      <c r="AH12" s="118"/>
      <c r="AI12" s="118"/>
      <c r="AJ12" s="19"/>
      <c r="AK12" s="118" t="s">
        <v>50</v>
      </c>
      <c r="AL12" s="118"/>
      <c r="AM12" s="118"/>
      <c r="AN12" s="19"/>
      <c r="AO12" s="118" t="s">
        <v>51</v>
      </c>
      <c r="AP12" s="118"/>
      <c r="AQ12" s="118"/>
      <c r="AR12" s="19"/>
      <c r="AS12" s="118" t="s">
        <v>42</v>
      </c>
      <c r="AT12" s="118"/>
      <c r="AU12" s="19"/>
      <c r="AV12" s="21" t="s">
        <v>43</v>
      </c>
    </row>
    <row r="13" spans="1:49" ht="24" x14ac:dyDescent="0.2">
      <c r="A13" s="112" t="s">
        <v>52</v>
      </c>
      <c r="B13" s="112"/>
      <c r="C13" s="130"/>
      <c r="D13" s="112"/>
      <c r="E13" s="130"/>
      <c r="F13" s="112"/>
      <c r="G13" s="130"/>
      <c r="H13" s="130"/>
      <c r="I13" s="130"/>
      <c r="J13" s="112"/>
      <c r="K13" s="130"/>
      <c r="L13" s="130"/>
      <c r="M13" s="130"/>
      <c r="N13" s="112"/>
      <c r="O13" s="130"/>
      <c r="P13" s="130"/>
      <c r="Q13" s="130"/>
      <c r="R13" s="112"/>
      <c r="S13" s="130"/>
      <c r="T13" s="130"/>
      <c r="U13" s="130"/>
      <c r="V13" s="130"/>
      <c r="W13" s="130"/>
      <c r="X13" s="112"/>
      <c r="Y13" s="130"/>
      <c r="Z13" s="130"/>
      <c r="AA13" s="130"/>
      <c r="AB13" s="130"/>
      <c r="AC13" s="130"/>
      <c r="AD13" s="112"/>
      <c r="AE13" s="130"/>
      <c r="AF13" s="130"/>
      <c r="AG13" s="130"/>
      <c r="AH13" s="130"/>
      <c r="AI13" s="130"/>
      <c r="AJ13" s="112"/>
      <c r="AK13" s="130"/>
      <c r="AL13" s="130"/>
      <c r="AM13" s="130"/>
      <c r="AN13" s="112"/>
      <c r="AO13" s="130"/>
      <c r="AP13" s="130"/>
      <c r="AQ13" s="130"/>
      <c r="AR13" s="112"/>
      <c r="AS13" s="130"/>
      <c r="AT13" s="130"/>
      <c r="AU13" s="112"/>
      <c r="AV13" s="130"/>
      <c r="AW13" s="112"/>
    </row>
    <row r="14" spans="1:49" ht="21" x14ac:dyDescent="0.2">
      <c r="C14" s="113" t="s">
        <v>7</v>
      </c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O14" s="113" t="s">
        <v>9</v>
      </c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</row>
    <row r="15" spans="1:49" ht="21" x14ac:dyDescent="0.2">
      <c r="A15" s="20" t="s">
        <v>40</v>
      </c>
      <c r="C15" s="21" t="s">
        <v>49</v>
      </c>
      <c r="D15" s="19"/>
      <c r="E15" s="21" t="s">
        <v>51</v>
      </c>
      <c r="F15" s="19"/>
      <c r="G15" s="118" t="s">
        <v>42</v>
      </c>
      <c r="H15" s="118"/>
      <c r="I15" s="118"/>
      <c r="J15" s="19"/>
      <c r="K15" s="118" t="s">
        <v>43</v>
      </c>
      <c r="L15" s="118"/>
      <c r="M15" s="118"/>
      <c r="O15" s="118" t="s">
        <v>49</v>
      </c>
      <c r="P15" s="118"/>
      <c r="Q15" s="118"/>
      <c r="R15" s="118"/>
      <c r="S15" s="118"/>
      <c r="T15" s="19"/>
      <c r="U15" s="118" t="s">
        <v>51</v>
      </c>
      <c r="V15" s="118"/>
      <c r="W15" s="118"/>
      <c r="X15" s="118"/>
      <c r="Y15" s="118"/>
      <c r="Z15" s="19"/>
      <c r="AA15" s="118" t="s">
        <v>42</v>
      </c>
      <c r="AB15" s="118"/>
      <c r="AC15" s="118"/>
      <c r="AD15" s="118"/>
      <c r="AE15" s="118"/>
      <c r="AF15" s="19"/>
      <c r="AG15" s="118" t="s">
        <v>43</v>
      </c>
      <c r="AH15" s="118"/>
      <c r="AI15" s="118"/>
    </row>
    <row r="16" spans="1:49" x14ac:dyDescent="0.2">
      <c r="A16" s="19"/>
      <c r="C16" s="19"/>
      <c r="E16" s="19"/>
      <c r="G16" s="19"/>
      <c r="H16" s="19"/>
      <c r="I16" s="19"/>
      <c r="K16" s="19"/>
      <c r="L16" s="19"/>
      <c r="M16" s="19"/>
      <c r="O16" s="19"/>
      <c r="P16" s="19"/>
      <c r="Q16" s="19"/>
      <c r="R16" s="19"/>
      <c r="S16" s="19"/>
      <c r="U16" s="19"/>
      <c r="V16" s="19"/>
      <c r="W16" s="19"/>
      <c r="X16" s="19"/>
      <c r="Y16" s="19"/>
      <c r="AA16" s="19"/>
      <c r="AB16" s="19"/>
      <c r="AC16" s="19"/>
      <c r="AD16" s="19"/>
      <c r="AE16" s="19"/>
      <c r="AG16" s="19"/>
      <c r="AH16" s="19"/>
      <c r="AI16" s="19"/>
    </row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</sheetData>
  <mergeCells count="45"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C8:AG8"/>
    <mergeCell ref="AI8:AK8"/>
    <mergeCell ref="AM8:AO8"/>
    <mergeCell ref="AQ8:AS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3"/>
  <sheetViews>
    <sheetView rightToLeft="1" topLeftCell="A7" workbookViewId="0">
      <selection activeCell="U28" sqref="U28"/>
    </sheetView>
  </sheetViews>
  <sheetFormatPr defaultRowHeight="12.75" x14ac:dyDescent="0.2"/>
  <cols>
    <col min="1" max="1" width="6.140625" style="17" bestFit="1" customWidth="1"/>
    <col min="2" max="2" width="20" style="17" customWidth="1"/>
    <col min="3" max="3" width="1.28515625" style="17" customWidth="1"/>
    <col min="4" max="4" width="14.7109375" style="17" bestFit="1" customWidth="1"/>
    <col min="5" max="5" width="1.28515625" style="17" customWidth="1"/>
    <col min="6" max="6" width="16" style="17" bestFit="1" customWidth="1"/>
    <col min="7" max="7" width="1.28515625" style="17" customWidth="1"/>
    <col min="8" max="8" width="14.85546875" style="17" bestFit="1" customWidth="1"/>
    <col min="9" max="9" width="1.28515625" style="17" customWidth="1"/>
    <col min="10" max="10" width="16" style="17" bestFit="1" customWidth="1"/>
    <col min="11" max="11" width="1.28515625" style="17" customWidth="1"/>
    <col min="12" max="12" width="17.28515625" style="17" bestFit="1" customWidth="1"/>
    <col min="13" max="13" width="1.28515625" style="17" customWidth="1"/>
    <col min="14" max="14" width="14.7109375" style="17" bestFit="1" customWidth="1"/>
    <col min="15" max="16" width="1.28515625" style="17" customWidth="1"/>
    <col min="17" max="17" width="16" style="17" bestFit="1" customWidth="1"/>
    <col min="18" max="18" width="1.28515625" style="17" customWidth="1"/>
    <col min="19" max="19" width="14.85546875" style="17" bestFit="1" customWidth="1"/>
    <col min="20" max="20" width="1.28515625" style="17" customWidth="1"/>
    <col min="21" max="21" width="16" style="17" bestFit="1" customWidth="1"/>
    <col min="22" max="22" width="1.28515625" style="17" customWidth="1"/>
    <col min="23" max="23" width="17.28515625" style="17" bestFit="1" customWidth="1"/>
    <col min="24" max="24" width="0.28515625" style="17" customWidth="1"/>
    <col min="25" max="16384" width="9.140625" style="17"/>
  </cols>
  <sheetData>
    <row r="1" spans="1:23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1:23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spans="1:23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</row>
    <row r="4" spans="1:23" ht="14.45" customHeight="1" x14ac:dyDescent="0.2"/>
    <row r="5" spans="1:23" ht="14.45" customHeight="1" x14ac:dyDescent="0.2">
      <c r="A5" s="18" t="s">
        <v>222</v>
      </c>
      <c r="B5" s="112" t="s">
        <v>223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</row>
    <row r="6" spans="1:23" ht="14.45" customHeight="1" x14ac:dyDescent="0.2">
      <c r="D6" s="113" t="s">
        <v>224</v>
      </c>
      <c r="E6" s="113"/>
      <c r="F6" s="113"/>
      <c r="G6" s="113"/>
      <c r="H6" s="113"/>
      <c r="I6" s="113"/>
      <c r="J6" s="113"/>
      <c r="K6" s="113"/>
      <c r="L6" s="113"/>
      <c r="N6" s="113" t="s">
        <v>225</v>
      </c>
      <c r="O6" s="113"/>
      <c r="P6" s="113"/>
      <c r="Q6" s="113"/>
      <c r="R6" s="113"/>
      <c r="S6" s="113"/>
      <c r="T6" s="113"/>
      <c r="U6" s="113"/>
      <c r="V6" s="113"/>
      <c r="W6" s="113"/>
    </row>
    <row r="7" spans="1:23" ht="14.45" customHeight="1" x14ac:dyDescent="0.2">
      <c r="D7" s="19"/>
      <c r="E7" s="19"/>
      <c r="F7" s="19"/>
      <c r="G7" s="19"/>
      <c r="H7" s="19"/>
      <c r="I7" s="19"/>
      <c r="J7" s="118" t="s">
        <v>38</v>
      </c>
      <c r="K7" s="118"/>
      <c r="L7" s="118"/>
      <c r="N7" s="19"/>
      <c r="O7" s="19"/>
      <c r="P7" s="19"/>
      <c r="Q7" s="19"/>
      <c r="R7" s="19"/>
      <c r="S7" s="19"/>
      <c r="T7" s="19"/>
      <c r="U7" s="118" t="s">
        <v>38</v>
      </c>
      <c r="V7" s="118"/>
      <c r="W7" s="118"/>
    </row>
    <row r="8" spans="1:23" ht="14.45" customHeight="1" x14ac:dyDescent="0.2">
      <c r="A8" s="113" t="s">
        <v>226</v>
      </c>
      <c r="B8" s="113"/>
      <c r="D8" s="20" t="s">
        <v>227</v>
      </c>
      <c r="F8" s="20" t="s">
        <v>228</v>
      </c>
      <c r="H8" s="20" t="s">
        <v>229</v>
      </c>
      <c r="J8" s="21" t="s">
        <v>185</v>
      </c>
      <c r="K8" s="19"/>
      <c r="L8" s="21" t="s">
        <v>210</v>
      </c>
      <c r="N8" s="20" t="s">
        <v>227</v>
      </c>
      <c r="P8" s="113" t="s">
        <v>228</v>
      </c>
      <c r="Q8" s="113"/>
      <c r="S8" s="20" t="s">
        <v>229</v>
      </c>
      <c r="U8" s="21" t="s">
        <v>185</v>
      </c>
      <c r="V8" s="19"/>
      <c r="W8" s="21" t="s">
        <v>210</v>
      </c>
    </row>
    <row r="9" spans="1:23" ht="21.75" customHeight="1" x14ac:dyDescent="0.2">
      <c r="A9" s="119" t="s">
        <v>35</v>
      </c>
      <c r="B9" s="119"/>
      <c r="D9" s="25">
        <v>0</v>
      </c>
      <c r="E9" s="24"/>
      <c r="F9" s="25">
        <v>0</v>
      </c>
      <c r="G9" s="24"/>
      <c r="H9" s="25">
        <v>2518037792</v>
      </c>
      <c r="I9" s="24"/>
      <c r="J9" s="25">
        <v>2518037792</v>
      </c>
      <c r="K9" s="24"/>
      <c r="L9" s="26">
        <v>0.18</v>
      </c>
      <c r="M9" s="24"/>
      <c r="N9" s="25">
        <v>0</v>
      </c>
      <c r="O9" s="24"/>
      <c r="P9" s="120">
        <v>0</v>
      </c>
      <c r="Q9" s="120"/>
      <c r="R9" s="24"/>
      <c r="S9" s="25">
        <v>2518037792</v>
      </c>
      <c r="T9" s="24"/>
      <c r="U9" s="25">
        <v>2518037792</v>
      </c>
      <c r="V9" s="24"/>
      <c r="W9" s="26">
        <v>0.18</v>
      </c>
    </row>
    <row r="10" spans="1:23" ht="21.75" customHeight="1" x14ac:dyDescent="0.2">
      <c r="A10" s="121" t="s">
        <v>34</v>
      </c>
      <c r="B10" s="121"/>
      <c r="D10" s="27">
        <v>0</v>
      </c>
      <c r="E10" s="24"/>
      <c r="F10" s="27">
        <v>0</v>
      </c>
      <c r="G10" s="24"/>
      <c r="H10" s="27">
        <v>7156168282</v>
      </c>
      <c r="I10" s="24"/>
      <c r="J10" s="27">
        <v>7156168282</v>
      </c>
      <c r="K10" s="24"/>
      <c r="L10" s="28">
        <v>0.51</v>
      </c>
      <c r="M10" s="24"/>
      <c r="N10" s="27">
        <v>0</v>
      </c>
      <c r="O10" s="24"/>
      <c r="P10" s="122">
        <v>0</v>
      </c>
      <c r="Q10" s="122"/>
      <c r="R10" s="24"/>
      <c r="S10" s="27">
        <v>7156168282</v>
      </c>
      <c r="T10" s="24"/>
      <c r="U10" s="27">
        <v>7156168282</v>
      </c>
      <c r="V10" s="24"/>
      <c r="W10" s="28">
        <v>0.51</v>
      </c>
    </row>
    <row r="11" spans="1:23" ht="21.75" customHeight="1" x14ac:dyDescent="0.2">
      <c r="A11" s="121" t="s">
        <v>20</v>
      </c>
      <c r="B11" s="121"/>
      <c r="D11" s="27">
        <v>0</v>
      </c>
      <c r="E11" s="24"/>
      <c r="F11" s="27">
        <v>0</v>
      </c>
      <c r="G11" s="24"/>
      <c r="H11" s="27">
        <v>-474589271</v>
      </c>
      <c r="I11" s="24"/>
      <c r="J11" s="27">
        <v>-474589271</v>
      </c>
      <c r="K11" s="24"/>
      <c r="L11" s="28">
        <v>-0.03</v>
      </c>
      <c r="M11" s="24"/>
      <c r="N11" s="27">
        <v>0</v>
      </c>
      <c r="O11" s="24"/>
      <c r="P11" s="122">
        <v>0</v>
      </c>
      <c r="Q11" s="122"/>
      <c r="R11" s="24"/>
      <c r="S11" s="27">
        <v>-474589271</v>
      </c>
      <c r="T11" s="24"/>
      <c r="U11" s="27">
        <v>-474589271</v>
      </c>
      <c r="V11" s="24"/>
      <c r="W11" s="28">
        <v>-0.03</v>
      </c>
    </row>
    <row r="12" spans="1:23" ht="21.75" customHeight="1" x14ac:dyDescent="0.2">
      <c r="A12" s="121" t="s">
        <v>22</v>
      </c>
      <c r="B12" s="121"/>
      <c r="D12" s="27">
        <v>0</v>
      </c>
      <c r="E12" s="24"/>
      <c r="F12" s="27">
        <v>0</v>
      </c>
      <c r="G12" s="24"/>
      <c r="H12" s="27">
        <v>17310275</v>
      </c>
      <c r="I12" s="24"/>
      <c r="J12" s="27">
        <v>17310275</v>
      </c>
      <c r="K12" s="24"/>
      <c r="L12" s="28">
        <v>0</v>
      </c>
      <c r="M12" s="24"/>
      <c r="N12" s="27">
        <v>0</v>
      </c>
      <c r="O12" s="24"/>
      <c r="P12" s="122">
        <v>0</v>
      </c>
      <c r="Q12" s="122"/>
      <c r="R12" s="24"/>
      <c r="S12" s="27">
        <v>17310275</v>
      </c>
      <c r="T12" s="24"/>
      <c r="U12" s="27">
        <v>17310275</v>
      </c>
      <c r="V12" s="24"/>
      <c r="W12" s="28">
        <v>0</v>
      </c>
    </row>
    <row r="13" spans="1:23" ht="21.75" customHeight="1" x14ac:dyDescent="0.2">
      <c r="A13" s="121" t="s">
        <v>33</v>
      </c>
      <c r="B13" s="121"/>
      <c r="D13" s="27">
        <v>0</v>
      </c>
      <c r="E13" s="24"/>
      <c r="F13" s="27">
        <v>1607923545</v>
      </c>
      <c r="G13" s="24"/>
      <c r="H13" s="27">
        <v>2737490527</v>
      </c>
      <c r="I13" s="24"/>
      <c r="J13" s="27">
        <v>4345414072</v>
      </c>
      <c r="K13" s="24"/>
      <c r="L13" s="28">
        <v>0.31</v>
      </c>
      <c r="M13" s="24"/>
      <c r="N13" s="27">
        <v>0</v>
      </c>
      <c r="O13" s="24"/>
      <c r="P13" s="122">
        <v>1607923545</v>
      </c>
      <c r="Q13" s="122"/>
      <c r="R13" s="24"/>
      <c r="S13" s="27">
        <v>2737490527</v>
      </c>
      <c r="T13" s="24"/>
      <c r="U13" s="27">
        <v>4345414072</v>
      </c>
      <c r="V13" s="24"/>
      <c r="W13" s="28">
        <v>0.31</v>
      </c>
    </row>
    <row r="14" spans="1:23" ht="21.75" customHeight="1" x14ac:dyDescent="0.2">
      <c r="A14" s="121" t="s">
        <v>19</v>
      </c>
      <c r="B14" s="121"/>
      <c r="D14" s="27">
        <v>0</v>
      </c>
      <c r="E14" s="24"/>
      <c r="F14" s="27">
        <v>29768099999</v>
      </c>
      <c r="G14" s="24"/>
      <c r="H14" s="27">
        <v>0</v>
      </c>
      <c r="I14" s="24"/>
      <c r="J14" s="27">
        <v>29768099999</v>
      </c>
      <c r="K14" s="24"/>
      <c r="L14" s="28">
        <v>2.13</v>
      </c>
      <c r="M14" s="24"/>
      <c r="N14" s="27">
        <v>0</v>
      </c>
      <c r="O14" s="24"/>
      <c r="P14" s="122">
        <v>29768099999</v>
      </c>
      <c r="Q14" s="122"/>
      <c r="R14" s="24"/>
      <c r="S14" s="27">
        <v>0</v>
      </c>
      <c r="T14" s="24"/>
      <c r="U14" s="27">
        <v>29768099999</v>
      </c>
      <c r="V14" s="24"/>
      <c r="W14" s="28">
        <v>2.13</v>
      </c>
    </row>
    <row r="15" spans="1:23" ht="21.75" customHeight="1" x14ac:dyDescent="0.2">
      <c r="A15" s="121" t="s">
        <v>26</v>
      </c>
      <c r="B15" s="121"/>
      <c r="D15" s="27">
        <v>0</v>
      </c>
      <c r="E15" s="24"/>
      <c r="F15" s="27">
        <v>1810425729</v>
      </c>
      <c r="G15" s="24"/>
      <c r="H15" s="27">
        <v>0</v>
      </c>
      <c r="I15" s="24"/>
      <c r="J15" s="27">
        <v>1810425729</v>
      </c>
      <c r="K15" s="24"/>
      <c r="L15" s="28">
        <v>0.13</v>
      </c>
      <c r="M15" s="24"/>
      <c r="N15" s="27">
        <v>0</v>
      </c>
      <c r="O15" s="24"/>
      <c r="P15" s="122">
        <v>1810425729</v>
      </c>
      <c r="Q15" s="122"/>
      <c r="R15" s="24"/>
      <c r="S15" s="27">
        <v>0</v>
      </c>
      <c r="T15" s="24"/>
      <c r="U15" s="27">
        <v>1810425729</v>
      </c>
      <c r="V15" s="24"/>
      <c r="W15" s="28">
        <v>0.13</v>
      </c>
    </row>
    <row r="16" spans="1:23" ht="21.75" customHeight="1" x14ac:dyDescent="0.2">
      <c r="A16" s="121" t="s">
        <v>32</v>
      </c>
      <c r="B16" s="121"/>
      <c r="D16" s="27">
        <v>0</v>
      </c>
      <c r="E16" s="24"/>
      <c r="F16" s="27">
        <v>29944845968</v>
      </c>
      <c r="G16" s="24"/>
      <c r="H16" s="27">
        <v>0</v>
      </c>
      <c r="I16" s="24"/>
      <c r="J16" s="27">
        <v>29944845968</v>
      </c>
      <c r="K16" s="24"/>
      <c r="L16" s="28">
        <v>2.14</v>
      </c>
      <c r="M16" s="24"/>
      <c r="N16" s="27">
        <v>0</v>
      </c>
      <c r="O16" s="24"/>
      <c r="P16" s="122">
        <v>29944845968</v>
      </c>
      <c r="Q16" s="122"/>
      <c r="R16" s="24"/>
      <c r="S16" s="27">
        <v>0</v>
      </c>
      <c r="T16" s="24"/>
      <c r="U16" s="27">
        <v>29944845968</v>
      </c>
      <c r="V16" s="24"/>
      <c r="W16" s="28">
        <v>2.14</v>
      </c>
    </row>
    <row r="17" spans="1:23" ht="21.75" customHeight="1" x14ac:dyDescent="0.2">
      <c r="A17" s="121" t="s">
        <v>30</v>
      </c>
      <c r="B17" s="121"/>
      <c r="D17" s="27">
        <v>0</v>
      </c>
      <c r="E17" s="24"/>
      <c r="F17" s="27">
        <v>9571700949</v>
      </c>
      <c r="G17" s="24"/>
      <c r="H17" s="27">
        <v>0</v>
      </c>
      <c r="I17" s="24"/>
      <c r="J17" s="27">
        <v>9571700949</v>
      </c>
      <c r="K17" s="24"/>
      <c r="L17" s="28">
        <v>0.68</v>
      </c>
      <c r="M17" s="24"/>
      <c r="N17" s="27">
        <v>0</v>
      </c>
      <c r="O17" s="24"/>
      <c r="P17" s="122">
        <v>9571700949</v>
      </c>
      <c r="Q17" s="122"/>
      <c r="R17" s="24"/>
      <c r="S17" s="27">
        <v>0</v>
      </c>
      <c r="T17" s="24"/>
      <c r="U17" s="27">
        <v>9571700949</v>
      </c>
      <c r="V17" s="24"/>
      <c r="W17" s="28">
        <v>0.68</v>
      </c>
    </row>
    <row r="18" spans="1:23" ht="21.75" customHeight="1" x14ac:dyDescent="0.2">
      <c r="A18" s="121" t="s">
        <v>24</v>
      </c>
      <c r="B18" s="121"/>
      <c r="D18" s="27">
        <v>0</v>
      </c>
      <c r="E18" s="24"/>
      <c r="F18" s="27">
        <v>-12590167913</v>
      </c>
      <c r="G18" s="24"/>
      <c r="H18" s="27">
        <v>0</v>
      </c>
      <c r="I18" s="24"/>
      <c r="J18" s="27">
        <v>-12590167913</v>
      </c>
      <c r="K18" s="24"/>
      <c r="L18" s="28">
        <v>-0.9</v>
      </c>
      <c r="M18" s="24"/>
      <c r="N18" s="27">
        <v>0</v>
      </c>
      <c r="O18" s="24"/>
      <c r="P18" s="122">
        <v>-12590167913</v>
      </c>
      <c r="Q18" s="122"/>
      <c r="R18" s="24"/>
      <c r="S18" s="27">
        <v>0</v>
      </c>
      <c r="T18" s="24"/>
      <c r="U18" s="27">
        <v>-12590167913</v>
      </c>
      <c r="V18" s="24"/>
      <c r="W18" s="28">
        <v>-0.9</v>
      </c>
    </row>
    <row r="19" spans="1:23" ht="21.75" customHeight="1" x14ac:dyDescent="0.2">
      <c r="A19" s="121" t="s">
        <v>29</v>
      </c>
      <c r="B19" s="121"/>
      <c r="D19" s="27">
        <v>0</v>
      </c>
      <c r="E19" s="24"/>
      <c r="F19" s="27">
        <v>10351646921</v>
      </c>
      <c r="G19" s="24"/>
      <c r="H19" s="27">
        <v>0</v>
      </c>
      <c r="I19" s="24"/>
      <c r="J19" s="27">
        <v>10351646921</v>
      </c>
      <c r="K19" s="24"/>
      <c r="L19" s="28">
        <v>0.74</v>
      </c>
      <c r="M19" s="24"/>
      <c r="N19" s="27">
        <v>0</v>
      </c>
      <c r="O19" s="24"/>
      <c r="P19" s="122">
        <v>10351646921</v>
      </c>
      <c r="Q19" s="122"/>
      <c r="R19" s="24"/>
      <c r="S19" s="27">
        <v>0</v>
      </c>
      <c r="T19" s="24"/>
      <c r="U19" s="27">
        <v>10351646921</v>
      </c>
      <c r="V19" s="24"/>
      <c r="W19" s="28">
        <v>0.74</v>
      </c>
    </row>
    <row r="20" spans="1:23" ht="21.75" customHeight="1" x14ac:dyDescent="0.2">
      <c r="A20" s="121" t="s">
        <v>36</v>
      </c>
      <c r="B20" s="121"/>
      <c r="D20" s="27">
        <v>0</v>
      </c>
      <c r="E20" s="24"/>
      <c r="F20" s="27">
        <v>5542673492</v>
      </c>
      <c r="G20" s="24"/>
      <c r="H20" s="27">
        <v>0</v>
      </c>
      <c r="I20" s="24"/>
      <c r="J20" s="27">
        <v>5542673492</v>
      </c>
      <c r="K20" s="24"/>
      <c r="L20" s="28">
        <v>0.4</v>
      </c>
      <c r="M20" s="24"/>
      <c r="N20" s="27">
        <v>0</v>
      </c>
      <c r="O20" s="24"/>
      <c r="P20" s="122">
        <v>5542673492</v>
      </c>
      <c r="Q20" s="122"/>
      <c r="R20" s="24"/>
      <c r="S20" s="27">
        <v>0</v>
      </c>
      <c r="T20" s="24"/>
      <c r="U20" s="27">
        <v>5542673492</v>
      </c>
      <c r="V20" s="24"/>
      <c r="W20" s="28">
        <v>0.4</v>
      </c>
    </row>
    <row r="21" spans="1:23" ht="21.75" customHeight="1" x14ac:dyDescent="0.2">
      <c r="A21" s="121" t="s">
        <v>37</v>
      </c>
      <c r="B21" s="121"/>
      <c r="D21" s="27">
        <v>0</v>
      </c>
      <c r="E21" s="24"/>
      <c r="F21" s="27">
        <v>12348443</v>
      </c>
      <c r="G21" s="24"/>
      <c r="H21" s="27">
        <v>0</v>
      </c>
      <c r="I21" s="24"/>
      <c r="J21" s="27">
        <v>12348443</v>
      </c>
      <c r="K21" s="24"/>
      <c r="L21" s="28">
        <v>0</v>
      </c>
      <c r="M21" s="24"/>
      <c r="N21" s="27">
        <v>0</v>
      </c>
      <c r="O21" s="24"/>
      <c r="P21" s="122">
        <v>12348443</v>
      </c>
      <c r="Q21" s="122"/>
      <c r="R21" s="24"/>
      <c r="S21" s="27">
        <v>0</v>
      </c>
      <c r="T21" s="24"/>
      <c r="U21" s="27">
        <v>12348443</v>
      </c>
      <c r="V21" s="24"/>
      <c r="W21" s="28">
        <v>0</v>
      </c>
    </row>
    <row r="22" spans="1:23" ht="21.75" customHeight="1" x14ac:dyDescent="0.2">
      <c r="A22" s="121" t="s">
        <v>23</v>
      </c>
      <c r="B22" s="121"/>
      <c r="D22" s="27">
        <v>0</v>
      </c>
      <c r="E22" s="24"/>
      <c r="F22" s="27">
        <v>-315541860</v>
      </c>
      <c r="G22" s="24"/>
      <c r="H22" s="27">
        <v>0</v>
      </c>
      <c r="I22" s="24"/>
      <c r="J22" s="27">
        <v>-315541860</v>
      </c>
      <c r="K22" s="24"/>
      <c r="L22" s="28">
        <v>-0.02</v>
      </c>
      <c r="M22" s="24"/>
      <c r="N22" s="27">
        <v>0</v>
      </c>
      <c r="O22" s="24"/>
      <c r="P22" s="122">
        <v>-315541860</v>
      </c>
      <c r="Q22" s="122"/>
      <c r="R22" s="24"/>
      <c r="S22" s="27">
        <v>0</v>
      </c>
      <c r="T22" s="24"/>
      <c r="U22" s="27">
        <v>-315541860</v>
      </c>
      <c r="V22" s="24"/>
      <c r="W22" s="28">
        <v>-0.02</v>
      </c>
    </row>
    <row r="23" spans="1:23" ht="21.75" customHeight="1" x14ac:dyDescent="0.2">
      <c r="A23" s="121" t="s">
        <v>21</v>
      </c>
      <c r="B23" s="121"/>
      <c r="D23" s="27">
        <v>0</v>
      </c>
      <c r="E23" s="24"/>
      <c r="F23" s="27">
        <v>-618680345</v>
      </c>
      <c r="G23" s="24"/>
      <c r="H23" s="27">
        <v>0</v>
      </c>
      <c r="I23" s="24"/>
      <c r="J23" s="27">
        <v>-618680345</v>
      </c>
      <c r="K23" s="24"/>
      <c r="L23" s="28">
        <v>-0.04</v>
      </c>
      <c r="M23" s="24"/>
      <c r="N23" s="27">
        <v>0</v>
      </c>
      <c r="O23" s="24"/>
      <c r="P23" s="122">
        <v>-618680345</v>
      </c>
      <c r="Q23" s="122"/>
      <c r="R23" s="24"/>
      <c r="S23" s="27">
        <v>0</v>
      </c>
      <c r="T23" s="24"/>
      <c r="U23" s="27">
        <v>-618680345</v>
      </c>
      <c r="V23" s="24"/>
      <c r="W23" s="28">
        <v>-0.04</v>
      </c>
    </row>
    <row r="24" spans="1:23" ht="21.75" customHeight="1" x14ac:dyDescent="0.2">
      <c r="A24" s="121" t="s">
        <v>27</v>
      </c>
      <c r="B24" s="121"/>
      <c r="D24" s="27">
        <v>0</v>
      </c>
      <c r="E24" s="24"/>
      <c r="F24" s="27">
        <v>9463682725</v>
      </c>
      <c r="G24" s="24"/>
      <c r="H24" s="27">
        <v>0</v>
      </c>
      <c r="I24" s="24"/>
      <c r="J24" s="27">
        <v>9463682725</v>
      </c>
      <c r="K24" s="24"/>
      <c r="L24" s="28">
        <v>0.68</v>
      </c>
      <c r="M24" s="24"/>
      <c r="N24" s="27">
        <v>0</v>
      </c>
      <c r="O24" s="24"/>
      <c r="P24" s="122">
        <v>9463682725</v>
      </c>
      <c r="Q24" s="122"/>
      <c r="R24" s="24"/>
      <c r="S24" s="27">
        <v>0</v>
      </c>
      <c r="T24" s="24"/>
      <c r="U24" s="27">
        <v>9463682725</v>
      </c>
      <c r="V24" s="24"/>
      <c r="W24" s="28">
        <v>0.68</v>
      </c>
    </row>
    <row r="25" spans="1:23" ht="21.75" customHeight="1" x14ac:dyDescent="0.2">
      <c r="A25" s="121" t="s">
        <v>28</v>
      </c>
      <c r="B25" s="121"/>
      <c r="D25" s="27">
        <v>0</v>
      </c>
      <c r="E25" s="24"/>
      <c r="F25" s="27">
        <v>17583637911</v>
      </c>
      <c r="G25" s="24"/>
      <c r="H25" s="27">
        <v>0</v>
      </c>
      <c r="I25" s="24"/>
      <c r="J25" s="27">
        <v>17583637911</v>
      </c>
      <c r="K25" s="24"/>
      <c r="L25" s="28">
        <v>1.26</v>
      </c>
      <c r="M25" s="24"/>
      <c r="N25" s="27">
        <v>0</v>
      </c>
      <c r="O25" s="24"/>
      <c r="P25" s="122">
        <v>17583637911</v>
      </c>
      <c r="Q25" s="122"/>
      <c r="R25" s="24"/>
      <c r="S25" s="27">
        <v>0</v>
      </c>
      <c r="T25" s="24"/>
      <c r="U25" s="27">
        <v>17583637911</v>
      </c>
      <c r="V25" s="24"/>
      <c r="W25" s="28">
        <v>1.26</v>
      </c>
    </row>
    <row r="26" spans="1:23" ht="21.75" customHeight="1" x14ac:dyDescent="0.2">
      <c r="A26" s="121" t="s">
        <v>31</v>
      </c>
      <c r="B26" s="121"/>
      <c r="D26" s="27">
        <v>0</v>
      </c>
      <c r="E26" s="24"/>
      <c r="F26" s="27">
        <v>711174328</v>
      </c>
      <c r="G26" s="24"/>
      <c r="H26" s="27">
        <v>0</v>
      </c>
      <c r="I26" s="24"/>
      <c r="J26" s="27">
        <v>711174328</v>
      </c>
      <c r="K26" s="24"/>
      <c r="L26" s="28">
        <v>0.05</v>
      </c>
      <c r="M26" s="24"/>
      <c r="N26" s="27">
        <v>0</v>
      </c>
      <c r="O26" s="24"/>
      <c r="P26" s="122">
        <v>711174328</v>
      </c>
      <c r="Q26" s="122"/>
      <c r="R26" s="24"/>
      <c r="S26" s="27">
        <v>0</v>
      </c>
      <c r="T26" s="24"/>
      <c r="U26" s="27">
        <v>711174328</v>
      </c>
      <c r="V26" s="24"/>
      <c r="W26" s="28">
        <v>0.05</v>
      </c>
    </row>
    <row r="27" spans="1:23" ht="21.75" customHeight="1" x14ac:dyDescent="0.2">
      <c r="A27" s="123" t="s">
        <v>25</v>
      </c>
      <c r="B27" s="123"/>
      <c r="D27" s="30">
        <v>0</v>
      </c>
      <c r="E27" s="24"/>
      <c r="F27" s="30">
        <v>240419575</v>
      </c>
      <c r="G27" s="24"/>
      <c r="H27" s="30">
        <v>0</v>
      </c>
      <c r="I27" s="24"/>
      <c r="J27" s="30">
        <v>240419575</v>
      </c>
      <c r="K27" s="24"/>
      <c r="L27" s="31">
        <v>0.02</v>
      </c>
      <c r="M27" s="24"/>
      <c r="N27" s="30">
        <v>0</v>
      </c>
      <c r="O27" s="24"/>
      <c r="P27" s="122">
        <v>240419575</v>
      </c>
      <c r="Q27" s="124"/>
      <c r="R27" s="24"/>
      <c r="S27" s="30">
        <v>0</v>
      </c>
      <c r="T27" s="24"/>
      <c r="U27" s="30">
        <v>240419575</v>
      </c>
      <c r="V27" s="24"/>
      <c r="W27" s="31">
        <v>0.02</v>
      </c>
    </row>
    <row r="28" spans="1:23" ht="21.75" customHeight="1" x14ac:dyDescent="0.2">
      <c r="A28" s="125" t="s">
        <v>38</v>
      </c>
      <c r="B28" s="125"/>
      <c r="D28" s="32">
        <v>0</v>
      </c>
      <c r="E28" s="24"/>
      <c r="F28" s="32">
        <v>103084189467</v>
      </c>
      <c r="G28" s="24"/>
      <c r="H28" s="32">
        <v>11954417605</v>
      </c>
      <c r="I28" s="24"/>
      <c r="J28" s="32">
        <v>115038607072</v>
      </c>
      <c r="K28" s="24"/>
      <c r="L28" s="33">
        <v>8.24</v>
      </c>
      <c r="M28" s="24"/>
      <c r="N28" s="32">
        <v>0</v>
      </c>
      <c r="O28" s="24"/>
      <c r="P28" s="24"/>
      <c r="Q28" s="32">
        <f>SUM(P9:Q27)</f>
        <v>103084189467</v>
      </c>
      <c r="R28" s="24"/>
      <c r="S28" s="32">
        <f>SUM(S9:S27)</f>
        <v>11954417605</v>
      </c>
      <c r="T28" s="24"/>
      <c r="U28" s="32">
        <f>SUM(U9:U27)</f>
        <v>115038607072</v>
      </c>
      <c r="V28" s="24"/>
      <c r="W28" s="33">
        <v>8.24</v>
      </c>
    </row>
    <row r="31" spans="1:23" x14ac:dyDescent="0.2">
      <c r="Q31" s="34"/>
      <c r="S31" s="34"/>
      <c r="U31" s="34"/>
    </row>
    <row r="33" spans="17:17" x14ac:dyDescent="0.2">
      <c r="Q33" s="34"/>
    </row>
  </sheetData>
  <mergeCells count="49">
    <mergeCell ref="A28:B28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4"/>
  <sheetViews>
    <sheetView rightToLeft="1" workbookViewId="0">
      <selection activeCell="U14" sqref="U14"/>
    </sheetView>
  </sheetViews>
  <sheetFormatPr defaultRowHeight="12.75" x14ac:dyDescent="0.2"/>
  <cols>
    <col min="1" max="1" width="6.42578125" style="17" bestFit="1" customWidth="1"/>
    <col min="2" max="2" width="23.5703125" style="17" customWidth="1"/>
    <col min="3" max="3" width="1.28515625" style="17" customWidth="1"/>
    <col min="4" max="4" width="16.28515625" style="17" bestFit="1" customWidth="1"/>
    <col min="5" max="5" width="1.28515625" style="17" customWidth="1"/>
    <col min="6" max="6" width="15.42578125" style="17" bestFit="1" customWidth="1"/>
    <col min="7" max="7" width="1.28515625" style="17" customWidth="1"/>
    <col min="8" max="8" width="13.85546875" style="17" bestFit="1" customWidth="1"/>
    <col min="9" max="9" width="1.28515625" style="17" customWidth="1"/>
    <col min="10" max="10" width="15" style="17" bestFit="1" customWidth="1"/>
    <col min="11" max="11" width="1.28515625" style="17" customWidth="1"/>
    <col min="12" max="12" width="17.28515625" style="17" bestFit="1" customWidth="1"/>
    <col min="13" max="13" width="1.28515625" style="17" customWidth="1"/>
    <col min="14" max="14" width="16.28515625" style="17" bestFit="1" customWidth="1"/>
    <col min="15" max="16" width="1.28515625" style="17" customWidth="1"/>
    <col min="17" max="17" width="15" style="17" bestFit="1" customWidth="1"/>
    <col min="18" max="18" width="1.28515625" style="17" customWidth="1"/>
    <col min="19" max="19" width="13.85546875" style="17" bestFit="1" customWidth="1"/>
    <col min="20" max="20" width="1.28515625" style="17" customWidth="1"/>
    <col min="21" max="21" width="15" style="17" bestFit="1" customWidth="1"/>
    <col min="22" max="22" width="1.28515625" style="17" customWidth="1"/>
    <col min="23" max="23" width="17.28515625" style="17" bestFit="1" customWidth="1"/>
    <col min="24" max="24" width="0.28515625" style="17" customWidth="1"/>
    <col min="25" max="16384" width="9.140625" style="17"/>
  </cols>
  <sheetData>
    <row r="1" spans="1:23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1:23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spans="1:23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</row>
    <row r="4" spans="1:23" ht="14.45" customHeight="1" x14ac:dyDescent="0.2"/>
    <row r="5" spans="1:23" ht="25.5" customHeight="1" x14ac:dyDescent="0.2">
      <c r="A5" s="18" t="s">
        <v>230</v>
      </c>
      <c r="B5" s="112" t="s">
        <v>231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</row>
    <row r="6" spans="1:23" ht="21" customHeight="1" x14ac:dyDescent="0.2">
      <c r="D6" s="113" t="s">
        <v>224</v>
      </c>
      <c r="E6" s="113"/>
      <c r="F6" s="113"/>
      <c r="G6" s="113"/>
      <c r="H6" s="113"/>
      <c r="I6" s="113"/>
      <c r="J6" s="113"/>
      <c r="K6" s="113"/>
      <c r="L6" s="113"/>
      <c r="N6" s="113" t="s">
        <v>225</v>
      </c>
      <c r="O6" s="113"/>
      <c r="P6" s="113"/>
      <c r="Q6" s="113"/>
      <c r="R6" s="113"/>
      <c r="S6" s="113"/>
      <c r="T6" s="113"/>
      <c r="U6" s="113"/>
      <c r="V6" s="113"/>
      <c r="W6" s="113"/>
    </row>
    <row r="7" spans="1:23" ht="22.5" customHeight="1" x14ac:dyDescent="0.2">
      <c r="D7" s="19"/>
      <c r="E7" s="19"/>
      <c r="F7" s="19"/>
      <c r="G7" s="19"/>
      <c r="H7" s="19"/>
      <c r="I7" s="19"/>
      <c r="J7" s="118" t="s">
        <v>38</v>
      </c>
      <c r="K7" s="118"/>
      <c r="L7" s="118"/>
      <c r="N7" s="19"/>
      <c r="O7" s="19"/>
      <c r="P7" s="19"/>
      <c r="Q7" s="19"/>
      <c r="R7" s="19"/>
      <c r="S7" s="19"/>
      <c r="T7" s="19"/>
      <c r="U7" s="118" t="s">
        <v>38</v>
      </c>
      <c r="V7" s="118"/>
      <c r="W7" s="118"/>
    </row>
    <row r="8" spans="1:23" ht="14.45" customHeight="1" x14ac:dyDescent="0.2">
      <c r="A8" s="113" t="s">
        <v>57</v>
      </c>
      <c r="B8" s="113"/>
      <c r="D8" s="20" t="s">
        <v>232</v>
      </c>
      <c r="F8" s="20" t="s">
        <v>228</v>
      </c>
      <c r="H8" s="20" t="s">
        <v>229</v>
      </c>
      <c r="J8" s="21" t="s">
        <v>185</v>
      </c>
      <c r="K8" s="19"/>
      <c r="L8" s="21" t="s">
        <v>210</v>
      </c>
      <c r="N8" s="20" t="s">
        <v>232</v>
      </c>
      <c r="P8" s="113" t="s">
        <v>228</v>
      </c>
      <c r="Q8" s="113"/>
      <c r="S8" s="20" t="s">
        <v>229</v>
      </c>
      <c r="U8" s="21" t="s">
        <v>185</v>
      </c>
      <c r="V8" s="19"/>
      <c r="W8" s="21" t="s">
        <v>210</v>
      </c>
    </row>
    <row r="9" spans="1:23" ht="21.75" customHeight="1" x14ac:dyDescent="0.2">
      <c r="A9" s="119" t="s">
        <v>64</v>
      </c>
      <c r="B9" s="119"/>
      <c r="D9" s="25">
        <v>0</v>
      </c>
      <c r="E9" s="24"/>
      <c r="F9" s="25">
        <v>0</v>
      </c>
      <c r="G9" s="24"/>
      <c r="H9" s="25">
        <v>5378583</v>
      </c>
      <c r="I9" s="24"/>
      <c r="J9" s="25">
        <v>5378583</v>
      </c>
      <c r="K9" s="24"/>
      <c r="L9" s="26">
        <v>0</v>
      </c>
      <c r="M9" s="24"/>
      <c r="N9" s="25">
        <v>0</v>
      </c>
      <c r="O9" s="24"/>
      <c r="P9" s="120">
        <v>0</v>
      </c>
      <c r="Q9" s="120"/>
      <c r="R9" s="24"/>
      <c r="S9" s="25">
        <v>5378583</v>
      </c>
      <c r="T9" s="24"/>
      <c r="U9" s="25">
        <v>5378583</v>
      </c>
      <c r="V9" s="24"/>
      <c r="W9" s="26">
        <v>0</v>
      </c>
    </row>
    <row r="10" spans="1:23" ht="21.75" customHeight="1" x14ac:dyDescent="0.2">
      <c r="A10" s="121" t="s">
        <v>60</v>
      </c>
      <c r="B10" s="121"/>
      <c r="D10" s="27">
        <v>0</v>
      </c>
      <c r="E10" s="24"/>
      <c r="F10" s="27">
        <v>-1069392788</v>
      </c>
      <c r="G10" s="24"/>
      <c r="H10" s="27">
        <v>1990077375</v>
      </c>
      <c r="I10" s="24"/>
      <c r="J10" s="27">
        <v>920684587</v>
      </c>
      <c r="K10" s="24"/>
      <c r="L10" s="28">
        <v>7.0000000000000007E-2</v>
      </c>
      <c r="M10" s="24"/>
      <c r="N10" s="27">
        <v>0</v>
      </c>
      <c r="O10" s="24"/>
      <c r="P10" s="122">
        <v>-1069392788</v>
      </c>
      <c r="Q10" s="122"/>
      <c r="R10" s="24"/>
      <c r="S10" s="27">
        <v>1990077375</v>
      </c>
      <c r="T10" s="24"/>
      <c r="U10" s="27">
        <v>920684587</v>
      </c>
      <c r="V10" s="24"/>
      <c r="W10" s="28">
        <v>7.0000000000000007E-2</v>
      </c>
    </row>
    <row r="11" spans="1:23" ht="21.75" customHeight="1" x14ac:dyDescent="0.2">
      <c r="A11" s="121" t="s">
        <v>62</v>
      </c>
      <c r="B11" s="121"/>
      <c r="D11" s="27">
        <v>0</v>
      </c>
      <c r="E11" s="24"/>
      <c r="F11" s="27">
        <v>41544228000</v>
      </c>
      <c r="G11" s="24"/>
      <c r="H11" s="27">
        <v>0</v>
      </c>
      <c r="I11" s="24"/>
      <c r="J11" s="27">
        <v>41544228000</v>
      </c>
      <c r="K11" s="24"/>
      <c r="L11" s="28">
        <v>2.97</v>
      </c>
      <c r="M11" s="24"/>
      <c r="N11" s="27">
        <v>0</v>
      </c>
      <c r="O11" s="24"/>
      <c r="P11" s="122">
        <v>41544228000</v>
      </c>
      <c r="Q11" s="122"/>
      <c r="R11" s="24"/>
      <c r="S11" s="27">
        <v>0</v>
      </c>
      <c r="T11" s="24"/>
      <c r="U11" s="27">
        <v>41544228000</v>
      </c>
      <c r="V11" s="24"/>
      <c r="W11" s="28">
        <v>2.97</v>
      </c>
    </row>
    <row r="12" spans="1:23" ht="21.75" customHeight="1" x14ac:dyDescent="0.2">
      <c r="A12" s="121" t="s">
        <v>63</v>
      </c>
      <c r="B12" s="121"/>
      <c r="D12" s="27">
        <v>0</v>
      </c>
      <c r="E12" s="24"/>
      <c r="F12" s="27">
        <v>7683463617</v>
      </c>
      <c r="G12" s="24"/>
      <c r="H12" s="27">
        <v>0</v>
      </c>
      <c r="I12" s="24"/>
      <c r="J12" s="27">
        <v>7683463617</v>
      </c>
      <c r="K12" s="24"/>
      <c r="L12" s="28">
        <v>0.55000000000000004</v>
      </c>
      <c r="M12" s="24"/>
      <c r="N12" s="27">
        <v>0</v>
      </c>
      <c r="O12" s="24"/>
      <c r="P12" s="122">
        <v>7683463617</v>
      </c>
      <c r="Q12" s="122"/>
      <c r="R12" s="24"/>
      <c r="S12" s="27">
        <v>0</v>
      </c>
      <c r="T12" s="24"/>
      <c r="U12" s="27">
        <v>7683463617</v>
      </c>
      <c r="V12" s="24"/>
      <c r="W12" s="28">
        <v>0.55000000000000004</v>
      </c>
    </row>
    <row r="13" spans="1:23" ht="21.75" customHeight="1" x14ac:dyDescent="0.2">
      <c r="A13" s="123" t="s">
        <v>61</v>
      </c>
      <c r="B13" s="123"/>
      <c r="D13" s="30">
        <v>0</v>
      </c>
      <c r="E13" s="24"/>
      <c r="F13" s="30">
        <v>27795922000</v>
      </c>
      <c r="G13" s="24"/>
      <c r="H13" s="30">
        <v>0</v>
      </c>
      <c r="I13" s="24"/>
      <c r="J13" s="30">
        <v>27795922000</v>
      </c>
      <c r="K13" s="24"/>
      <c r="L13" s="31">
        <v>1.99</v>
      </c>
      <c r="M13" s="24"/>
      <c r="N13" s="30">
        <v>0</v>
      </c>
      <c r="O13" s="24"/>
      <c r="P13" s="122">
        <v>27795922000</v>
      </c>
      <c r="Q13" s="124"/>
      <c r="R13" s="24"/>
      <c r="S13" s="30">
        <v>0</v>
      </c>
      <c r="T13" s="24"/>
      <c r="U13" s="30">
        <v>27795922000</v>
      </c>
      <c r="V13" s="24"/>
      <c r="W13" s="31">
        <v>1.99</v>
      </c>
    </row>
    <row r="14" spans="1:23" ht="21.75" customHeight="1" x14ac:dyDescent="0.2">
      <c r="A14" s="125" t="s">
        <v>38</v>
      </c>
      <c r="B14" s="125"/>
      <c r="D14" s="32">
        <v>0</v>
      </c>
      <c r="E14" s="24"/>
      <c r="F14" s="32">
        <v>75954220829</v>
      </c>
      <c r="G14" s="24"/>
      <c r="H14" s="32">
        <v>1995455958</v>
      </c>
      <c r="I14" s="24"/>
      <c r="J14" s="32">
        <v>77949676787</v>
      </c>
      <c r="K14" s="24"/>
      <c r="L14" s="33">
        <v>5.58</v>
      </c>
      <c r="M14" s="24"/>
      <c r="N14" s="32">
        <v>0</v>
      </c>
      <c r="O14" s="24"/>
      <c r="P14" s="24"/>
      <c r="Q14" s="32">
        <v>75954220829</v>
      </c>
      <c r="R14" s="24"/>
      <c r="S14" s="32">
        <v>1995455958</v>
      </c>
      <c r="T14" s="24"/>
      <c r="U14" s="32">
        <v>77949676787</v>
      </c>
      <c r="V14" s="24"/>
      <c r="W14" s="33">
        <v>5.58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1"/>
  <sheetViews>
    <sheetView rightToLeft="1" topLeftCell="A23" workbookViewId="0">
      <selection activeCell="R41" sqref="R41"/>
    </sheetView>
  </sheetViews>
  <sheetFormatPr defaultRowHeight="12.75" x14ac:dyDescent="0.2"/>
  <cols>
    <col min="1" max="1" width="6.7109375" style="17" bestFit="1" customWidth="1"/>
    <col min="2" max="2" width="22" style="17" customWidth="1"/>
    <col min="3" max="3" width="1.28515625" style="17" customWidth="1"/>
    <col min="4" max="4" width="16.140625" style="17" bestFit="1" customWidth="1"/>
    <col min="5" max="5" width="1.28515625" style="17" customWidth="1"/>
    <col min="6" max="6" width="17" style="17" bestFit="1" customWidth="1"/>
    <col min="7" max="7" width="1.28515625" style="17" customWidth="1"/>
    <col min="8" max="8" width="15.85546875" style="17" bestFit="1" customWidth="1"/>
    <col min="9" max="9" width="1.28515625" style="17" customWidth="1"/>
    <col min="10" max="10" width="16.85546875" style="17" bestFit="1" customWidth="1"/>
    <col min="11" max="11" width="1.28515625" style="17" customWidth="1"/>
    <col min="12" max="12" width="16.140625" style="17" bestFit="1" customWidth="1"/>
    <col min="13" max="13" width="1.28515625" style="17" customWidth="1"/>
    <col min="14" max="14" width="17" style="17" bestFit="1" customWidth="1"/>
    <col min="15" max="15" width="1.28515625" style="17" customWidth="1"/>
    <col min="16" max="16" width="15.85546875" style="17" bestFit="1" customWidth="1"/>
    <col min="17" max="17" width="1.28515625" style="17" customWidth="1"/>
    <col min="18" max="18" width="16.85546875" style="17" bestFit="1" customWidth="1"/>
    <col min="19" max="19" width="0.28515625" style="17" customWidth="1"/>
    <col min="20" max="16384" width="9.140625" style="17"/>
  </cols>
  <sheetData>
    <row r="1" spans="1:18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18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8" ht="14.45" customHeight="1" x14ac:dyDescent="0.2"/>
    <row r="5" spans="1:18" ht="14.45" customHeight="1" x14ac:dyDescent="0.2">
      <c r="A5" s="18" t="s">
        <v>233</v>
      </c>
      <c r="B5" s="112" t="s">
        <v>234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</row>
    <row r="6" spans="1:18" ht="14.45" customHeight="1" x14ac:dyDescent="0.2">
      <c r="D6" s="113" t="s">
        <v>224</v>
      </c>
      <c r="E6" s="113"/>
      <c r="F6" s="113"/>
      <c r="G6" s="113"/>
      <c r="H6" s="113"/>
      <c r="I6" s="113"/>
      <c r="J6" s="113"/>
      <c r="L6" s="113" t="s">
        <v>225</v>
      </c>
      <c r="M6" s="113"/>
      <c r="N6" s="113"/>
      <c r="O6" s="113"/>
      <c r="P6" s="113"/>
      <c r="Q6" s="113"/>
      <c r="R6" s="113"/>
    </row>
    <row r="7" spans="1:18" ht="14.45" customHeight="1" x14ac:dyDescent="0.2">
      <c r="D7" s="19"/>
      <c r="E7" s="19"/>
      <c r="F7" s="19"/>
      <c r="G7" s="19"/>
      <c r="H7" s="19"/>
      <c r="I7" s="19"/>
      <c r="J7" s="19"/>
      <c r="L7" s="19"/>
      <c r="M7" s="19"/>
      <c r="N7" s="19"/>
      <c r="O7" s="19"/>
      <c r="P7" s="19"/>
      <c r="Q7" s="19"/>
      <c r="R7" s="19"/>
    </row>
    <row r="8" spans="1:18" ht="19.5" customHeight="1" x14ac:dyDescent="0.2">
      <c r="A8" s="113" t="s">
        <v>235</v>
      </c>
      <c r="B8" s="113"/>
      <c r="D8" s="20" t="s">
        <v>236</v>
      </c>
      <c r="E8" s="46"/>
      <c r="F8" s="20" t="s">
        <v>228</v>
      </c>
      <c r="G8" s="46"/>
      <c r="H8" s="20" t="s">
        <v>229</v>
      </c>
      <c r="I8" s="46"/>
      <c r="J8" s="20" t="s">
        <v>38</v>
      </c>
      <c r="K8" s="46"/>
      <c r="L8" s="20" t="s">
        <v>236</v>
      </c>
      <c r="M8" s="46"/>
      <c r="N8" s="20" t="s">
        <v>228</v>
      </c>
      <c r="O8" s="46"/>
      <c r="P8" s="20" t="s">
        <v>229</v>
      </c>
      <c r="Q8" s="46"/>
      <c r="R8" s="20" t="s">
        <v>38</v>
      </c>
    </row>
    <row r="9" spans="1:18" ht="21.75" customHeight="1" x14ac:dyDescent="0.2">
      <c r="A9" s="119" t="s">
        <v>114</v>
      </c>
      <c r="B9" s="119"/>
      <c r="D9" s="25">
        <v>157295091849</v>
      </c>
      <c r="E9" s="24"/>
      <c r="F9" s="25">
        <v>28066685309</v>
      </c>
      <c r="G9" s="24"/>
      <c r="H9" s="25">
        <v>20789944074</v>
      </c>
      <c r="I9" s="24"/>
      <c r="J9" s="25">
        <v>206151721232</v>
      </c>
      <c r="K9" s="24"/>
      <c r="L9" s="25">
        <v>157295091849</v>
      </c>
      <c r="M9" s="24"/>
      <c r="N9" s="25">
        <v>28066685309</v>
      </c>
      <c r="O9" s="24"/>
      <c r="P9" s="25">
        <v>20789944074</v>
      </c>
      <c r="Q9" s="24"/>
      <c r="R9" s="25">
        <v>206151721232</v>
      </c>
    </row>
    <row r="10" spans="1:18" ht="21.75" customHeight="1" x14ac:dyDescent="0.2">
      <c r="A10" s="121" t="s">
        <v>138</v>
      </c>
      <c r="B10" s="121"/>
      <c r="D10" s="27">
        <v>30059775773</v>
      </c>
      <c r="E10" s="24"/>
      <c r="F10" s="27">
        <v>-121271859477</v>
      </c>
      <c r="G10" s="24"/>
      <c r="H10" s="27">
        <v>-130983526</v>
      </c>
      <c r="I10" s="24"/>
      <c r="J10" s="27">
        <v>-91343067230</v>
      </c>
      <c r="K10" s="24"/>
      <c r="L10" s="27">
        <v>30059775773</v>
      </c>
      <c r="M10" s="24"/>
      <c r="N10" s="27">
        <v>-121271859477</v>
      </c>
      <c r="O10" s="24"/>
      <c r="P10" s="27">
        <v>-130983526</v>
      </c>
      <c r="Q10" s="24"/>
      <c r="R10" s="27">
        <v>-91343067230</v>
      </c>
    </row>
    <row r="11" spans="1:18" ht="21.75" customHeight="1" x14ac:dyDescent="0.2">
      <c r="A11" s="121" t="s">
        <v>117</v>
      </c>
      <c r="B11" s="121"/>
      <c r="D11" s="27">
        <v>79294184309</v>
      </c>
      <c r="E11" s="24"/>
      <c r="F11" s="27">
        <v>17830758003</v>
      </c>
      <c r="G11" s="24"/>
      <c r="H11" s="27">
        <v>-93878957179</v>
      </c>
      <c r="I11" s="24"/>
      <c r="J11" s="27">
        <v>3245985133</v>
      </c>
      <c r="K11" s="24"/>
      <c r="L11" s="27">
        <v>79294184309</v>
      </c>
      <c r="M11" s="24"/>
      <c r="N11" s="27">
        <v>17830758003</v>
      </c>
      <c r="O11" s="24"/>
      <c r="P11" s="27">
        <v>-93878957179</v>
      </c>
      <c r="Q11" s="24"/>
      <c r="R11" s="27">
        <v>3245985133</v>
      </c>
    </row>
    <row r="12" spans="1:18" ht="21.75" customHeight="1" x14ac:dyDescent="0.2">
      <c r="A12" s="121" t="s">
        <v>111</v>
      </c>
      <c r="B12" s="121"/>
      <c r="D12" s="27">
        <v>8374109632</v>
      </c>
      <c r="E12" s="24"/>
      <c r="F12" s="27">
        <v>0</v>
      </c>
      <c r="G12" s="24"/>
      <c r="H12" s="27">
        <v>7823835125</v>
      </c>
      <c r="I12" s="24"/>
      <c r="J12" s="27">
        <v>16197944757</v>
      </c>
      <c r="K12" s="24"/>
      <c r="L12" s="27">
        <v>8374109632</v>
      </c>
      <c r="M12" s="24"/>
      <c r="N12" s="27">
        <v>0</v>
      </c>
      <c r="O12" s="24"/>
      <c r="P12" s="27">
        <v>7823835125</v>
      </c>
      <c r="Q12" s="24"/>
      <c r="R12" s="27">
        <v>16197944757</v>
      </c>
    </row>
    <row r="13" spans="1:18" ht="21.75" customHeight="1" x14ac:dyDescent="0.2">
      <c r="A13" s="121" t="s">
        <v>149</v>
      </c>
      <c r="B13" s="121"/>
      <c r="D13" s="27">
        <v>94520529030</v>
      </c>
      <c r="E13" s="24"/>
      <c r="F13" s="27">
        <v>0</v>
      </c>
      <c r="G13" s="24"/>
      <c r="H13" s="27">
        <v>0</v>
      </c>
      <c r="I13" s="24"/>
      <c r="J13" s="27">
        <v>94520529030</v>
      </c>
      <c r="K13" s="24"/>
      <c r="L13" s="27">
        <v>94520529030</v>
      </c>
      <c r="M13" s="24"/>
      <c r="N13" s="27">
        <v>0</v>
      </c>
      <c r="O13" s="24"/>
      <c r="P13" s="27">
        <v>0</v>
      </c>
      <c r="Q13" s="24"/>
      <c r="R13" s="27">
        <v>94520529030</v>
      </c>
    </row>
    <row r="14" spans="1:18" ht="21.75" customHeight="1" x14ac:dyDescent="0.2">
      <c r="A14" s="121" t="s">
        <v>153</v>
      </c>
      <c r="B14" s="121"/>
      <c r="D14" s="27">
        <v>821917800</v>
      </c>
      <c r="E14" s="24"/>
      <c r="F14" s="27">
        <v>0</v>
      </c>
      <c r="G14" s="24"/>
      <c r="H14" s="27">
        <v>0</v>
      </c>
      <c r="I14" s="24"/>
      <c r="J14" s="27">
        <v>821917800</v>
      </c>
      <c r="K14" s="24"/>
      <c r="L14" s="27">
        <v>821917800</v>
      </c>
      <c r="M14" s="24"/>
      <c r="N14" s="27">
        <v>0</v>
      </c>
      <c r="O14" s="24"/>
      <c r="P14" s="27">
        <v>0</v>
      </c>
      <c r="Q14" s="24"/>
      <c r="R14" s="27">
        <v>821917800</v>
      </c>
    </row>
    <row r="15" spans="1:18" ht="21.75" customHeight="1" x14ac:dyDescent="0.2">
      <c r="A15" s="121" t="s">
        <v>130</v>
      </c>
      <c r="B15" s="121"/>
      <c r="D15" s="27">
        <v>55744791600</v>
      </c>
      <c r="E15" s="24"/>
      <c r="F15" s="27">
        <v>-36070376061</v>
      </c>
      <c r="G15" s="24"/>
      <c r="H15" s="27">
        <v>0</v>
      </c>
      <c r="I15" s="24"/>
      <c r="J15" s="27">
        <v>19674415539</v>
      </c>
      <c r="K15" s="24"/>
      <c r="L15" s="27">
        <v>55744791600</v>
      </c>
      <c r="M15" s="24"/>
      <c r="N15" s="27">
        <v>-36070376061</v>
      </c>
      <c r="O15" s="24"/>
      <c r="P15" s="27">
        <v>0</v>
      </c>
      <c r="Q15" s="24"/>
      <c r="R15" s="27">
        <v>19674415539</v>
      </c>
    </row>
    <row r="16" spans="1:18" ht="21.75" customHeight="1" x14ac:dyDescent="0.2">
      <c r="A16" s="121" t="s">
        <v>156</v>
      </c>
      <c r="B16" s="121"/>
      <c r="D16" s="27">
        <v>1643835600</v>
      </c>
      <c r="E16" s="24"/>
      <c r="F16" s="27">
        <v>0</v>
      </c>
      <c r="G16" s="24"/>
      <c r="H16" s="27">
        <v>0</v>
      </c>
      <c r="I16" s="24"/>
      <c r="J16" s="27">
        <v>1643835600</v>
      </c>
      <c r="K16" s="24"/>
      <c r="L16" s="27">
        <v>1643835600</v>
      </c>
      <c r="M16" s="24"/>
      <c r="N16" s="27">
        <v>0</v>
      </c>
      <c r="O16" s="24"/>
      <c r="P16" s="27">
        <v>0</v>
      </c>
      <c r="Q16" s="24"/>
      <c r="R16" s="27">
        <v>1643835600</v>
      </c>
    </row>
    <row r="17" spans="1:18" ht="21.75" customHeight="1" x14ac:dyDescent="0.2">
      <c r="A17" s="121" t="s">
        <v>159</v>
      </c>
      <c r="B17" s="121"/>
      <c r="D17" s="27">
        <v>493150680</v>
      </c>
      <c r="E17" s="24"/>
      <c r="F17" s="27">
        <v>0</v>
      </c>
      <c r="G17" s="24"/>
      <c r="H17" s="27">
        <v>0</v>
      </c>
      <c r="I17" s="24"/>
      <c r="J17" s="27">
        <v>493150680</v>
      </c>
      <c r="K17" s="24"/>
      <c r="L17" s="27">
        <v>493150680</v>
      </c>
      <c r="M17" s="24"/>
      <c r="N17" s="27">
        <v>0</v>
      </c>
      <c r="O17" s="24"/>
      <c r="P17" s="27">
        <v>0</v>
      </c>
      <c r="Q17" s="24"/>
      <c r="R17" s="27">
        <v>493150680</v>
      </c>
    </row>
    <row r="18" spans="1:18" ht="21.75" customHeight="1" x14ac:dyDescent="0.2">
      <c r="A18" s="121" t="s">
        <v>162</v>
      </c>
      <c r="B18" s="121"/>
      <c r="D18" s="27">
        <v>821917800</v>
      </c>
      <c r="E18" s="24"/>
      <c r="F18" s="27">
        <v>0</v>
      </c>
      <c r="G18" s="24"/>
      <c r="H18" s="27">
        <v>0</v>
      </c>
      <c r="I18" s="24"/>
      <c r="J18" s="27">
        <v>821917800</v>
      </c>
      <c r="K18" s="24"/>
      <c r="L18" s="27">
        <v>821917800</v>
      </c>
      <c r="M18" s="24"/>
      <c r="N18" s="27">
        <v>0</v>
      </c>
      <c r="O18" s="24"/>
      <c r="P18" s="27">
        <v>0</v>
      </c>
      <c r="Q18" s="24"/>
      <c r="R18" s="27">
        <v>821917800</v>
      </c>
    </row>
    <row r="19" spans="1:18" ht="21.75" customHeight="1" x14ac:dyDescent="0.2">
      <c r="A19" s="121" t="s">
        <v>165</v>
      </c>
      <c r="B19" s="121"/>
      <c r="D19" s="27">
        <v>493150680</v>
      </c>
      <c r="E19" s="24"/>
      <c r="F19" s="27">
        <v>0</v>
      </c>
      <c r="G19" s="24"/>
      <c r="H19" s="27">
        <v>0</v>
      </c>
      <c r="I19" s="24"/>
      <c r="J19" s="27">
        <v>493150680</v>
      </c>
      <c r="K19" s="24"/>
      <c r="L19" s="27">
        <v>493150680</v>
      </c>
      <c r="M19" s="24"/>
      <c r="N19" s="27">
        <v>0</v>
      </c>
      <c r="O19" s="24"/>
      <c r="P19" s="27">
        <v>0</v>
      </c>
      <c r="Q19" s="24"/>
      <c r="R19" s="27">
        <v>493150680</v>
      </c>
    </row>
    <row r="20" spans="1:18" ht="21.75" customHeight="1" x14ac:dyDescent="0.2">
      <c r="A20" s="121" t="s">
        <v>168</v>
      </c>
      <c r="B20" s="121"/>
      <c r="D20" s="27">
        <v>821917800</v>
      </c>
      <c r="E20" s="24"/>
      <c r="F20" s="27">
        <v>0</v>
      </c>
      <c r="G20" s="24"/>
      <c r="H20" s="27">
        <v>0</v>
      </c>
      <c r="I20" s="24"/>
      <c r="J20" s="27">
        <v>821917800</v>
      </c>
      <c r="K20" s="24"/>
      <c r="L20" s="27">
        <v>821917800</v>
      </c>
      <c r="M20" s="24"/>
      <c r="N20" s="27">
        <v>0</v>
      </c>
      <c r="O20" s="24"/>
      <c r="P20" s="27">
        <v>0</v>
      </c>
      <c r="Q20" s="24"/>
      <c r="R20" s="27">
        <v>821917800</v>
      </c>
    </row>
    <row r="21" spans="1:18" ht="21.75" customHeight="1" x14ac:dyDescent="0.2">
      <c r="A21" s="121" t="s">
        <v>141</v>
      </c>
      <c r="B21" s="121"/>
      <c r="D21" s="27">
        <v>35242166052</v>
      </c>
      <c r="E21" s="24"/>
      <c r="F21" s="27">
        <v>-2405206316</v>
      </c>
      <c r="G21" s="24"/>
      <c r="H21" s="27">
        <v>0</v>
      </c>
      <c r="I21" s="24"/>
      <c r="J21" s="27">
        <v>32836959736</v>
      </c>
      <c r="K21" s="24"/>
      <c r="L21" s="27">
        <v>35242166052</v>
      </c>
      <c r="M21" s="24"/>
      <c r="N21" s="27">
        <v>-2405206316</v>
      </c>
      <c r="O21" s="24"/>
      <c r="P21" s="27">
        <v>0</v>
      </c>
      <c r="Q21" s="24"/>
      <c r="R21" s="27">
        <v>32836959736</v>
      </c>
    </row>
    <row r="22" spans="1:18" ht="21.75" customHeight="1" x14ac:dyDescent="0.2">
      <c r="A22" s="121" t="s">
        <v>128</v>
      </c>
      <c r="B22" s="121"/>
      <c r="D22" s="27">
        <v>45990183563</v>
      </c>
      <c r="E22" s="24"/>
      <c r="F22" s="27">
        <v>25634394235</v>
      </c>
      <c r="G22" s="24"/>
      <c r="H22" s="27">
        <v>0</v>
      </c>
      <c r="I22" s="24"/>
      <c r="J22" s="27">
        <v>71624577798</v>
      </c>
      <c r="K22" s="24"/>
      <c r="L22" s="27">
        <v>45990183563</v>
      </c>
      <c r="M22" s="24"/>
      <c r="N22" s="27">
        <v>25634394235</v>
      </c>
      <c r="O22" s="24"/>
      <c r="P22" s="27">
        <v>0</v>
      </c>
      <c r="Q22" s="24"/>
      <c r="R22" s="27">
        <v>71624577798</v>
      </c>
    </row>
    <row r="23" spans="1:18" ht="21.75" customHeight="1" x14ac:dyDescent="0.2">
      <c r="A23" s="121" t="s">
        <v>125</v>
      </c>
      <c r="B23" s="121"/>
      <c r="D23" s="27">
        <v>34801195556</v>
      </c>
      <c r="E23" s="24"/>
      <c r="F23" s="27">
        <v>23285113372</v>
      </c>
      <c r="G23" s="24"/>
      <c r="H23" s="27">
        <v>0</v>
      </c>
      <c r="I23" s="24"/>
      <c r="J23" s="27">
        <v>58086308928</v>
      </c>
      <c r="K23" s="24"/>
      <c r="L23" s="27">
        <v>34801195556</v>
      </c>
      <c r="M23" s="24"/>
      <c r="N23" s="27">
        <v>23285113372</v>
      </c>
      <c r="O23" s="24"/>
      <c r="P23" s="27">
        <v>0</v>
      </c>
      <c r="Q23" s="24"/>
      <c r="R23" s="27">
        <v>58086308928</v>
      </c>
    </row>
    <row r="24" spans="1:18" ht="21.75" customHeight="1" x14ac:dyDescent="0.2">
      <c r="A24" s="121" t="s">
        <v>120</v>
      </c>
      <c r="B24" s="121"/>
      <c r="D24" s="27">
        <v>63183543</v>
      </c>
      <c r="E24" s="24"/>
      <c r="F24" s="27">
        <v>82520106</v>
      </c>
      <c r="G24" s="24"/>
      <c r="H24" s="27">
        <v>0</v>
      </c>
      <c r="I24" s="24"/>
      <c r="J24" s="27">
        <v>145703649</v>
      </c>
      <c r="K24" s="24"/>
      <c r="L24" s="27">
        <v>63183543</v>
      </c>
      <c r="M24" s="24"/>
      <c r="N24" s="27">
        <v>82520106</v>
      </c>
      <c r="O24" s="24"/>
      <c r="P24" s="27">
        <v>0</v>
      </c>
      <c r="Q24" s="24"/>
      <c r="R24" s="27">
        <v>145703649</v>
      </c>
    </row>
    <row r="25" spans="1:18" ht="21.75" customHeight="1" x14ac:dyDescent="0.2">
      <c r="A25" s="121" t="s">
        <v>123</v>
      </c>
      <c r="B25" s="121"/>
      <c r="D25" s="27">
        <v>24279729412</v>
      </c>
      <c r="E25" s="24"/>
      <c r="F25" s="27">
        <v>17744796017</v>
      </c>
      <c r="G25" s="24"/>
      <c r="H25" s="27">
        <v>0</v>
      </c>
      <c r="I25" s="24"/>
      <c r="J25" s="27">
        <v>42024525429</v>
      </c>
      <c r="K25" s="24"/>
      <c r="L25" s="27">
        <v>24279729412</v>
      </c>
      <c r="M25" s="24"/>
      <c r="N25" s="27">
        <v>17744796017</v>
      </c>
      <c r="O25" s="24"/>
      <c r="P25" s="27">
        <v>0</v>
      </c>
      <c r="Q25" s="24"/>
      <c r="R25" s="27">
        <v>42024525429</v>
      </c>
    </row>
    <row r="26" spans="1:18" ht="21.75" customHeight="1" x14ac:dyDescent="0.2">
      <c r="A26" s="121" t="s">
        <v>74</v>
      </c>
      <c r="B26" s="121"/>
      <c r="D26" s="27">
        <v>40969551368</v>
      </c>
      <c r="E26" s="24"/>
      <c r="F26" s="27">
        <v>0</v>
      </c>
      <c r="G26" s="24"/>
      <c r="H26" s="27">
        <v>0</v>
      </c>
      <c r="I26" s="24"/>
      <c r="J26" s="27">
        <v>40969551368</v>
      </c>
      <c r="K26" s="24"/>
      <c r="L26" s="27">
        <v>40969551368</v>
      </c>
      <c r="M26" s="24"/>
      <c r="N26" s="27">
        <v>0</v>
      </c>
      <c r="O26" s="24"/>
      <c r="P26" s="27">
        <v>0</v>
      </c>
      <c r="Q26" s="24"/>
      <c r="R26" s="27">
        <v>40969551368</v>
      </c>
    </row>
    <row r="27" spans="1:18" ht="21.75" customHeight="1" x14ac:dyDescent="0.2">
      <c r="A27" s="121" t="s">
        <v>99</v>
      </c>
      <c r="B27" s="121"/>
      <c r="D27" s="27">
        <v>0</v>
      </c>
      <c r="E27" s="24"/>
      <c r="F27" s="27">
        <v>-185049324686</v>
      </c>
      <c r="G27" s="24"/>
      <c r="H27" s="27">
        <v>0</v>
      </c>
      <c r="I27" s="24"/>
      <c r="J27" s="27">
        <v>-185049324686</v>
      </c>
      <c r="K27" s="24"/>
      <c r="L27" s="27">
        <v>0</v>
      </c>
      <c r="M27" s="24"/>
      <c r="N27" s="27">
        <v>-185049324686</v>
      </c>
      <c r="O27" s="24"/>
      <c r="P27" s="27">
        <v>0</v>
      </c>
      <c r="Q27" s="24"/>
      <c r="R27" s="27">
        <v>-185049324686</v>
      </c>
    </row>
    <row r="28" spans="1:18" ht="21.75" customHeight="1" x14ac:dyDescent="0.2">
      <c r="A28" s="121" t="s">
        <v>78</v>
      </c>
      <c r="B28" s="121"/>
      <c r="D28" s="27">
        <v>0</v>
      </c>
      <c r="E28" s="24"/>
      <c r="F28" s="27">
        <v>-238420288436</v>
      </c>
      <c r="G28" s="24"/>
      <c r="H28" s="27">
        <v>0</v>
      </c>
      <c r="I28" s="24"/>
      <c r="J28" s="27">
        <v>-238420288436</v>
      </c>
      <c r="K28" s="24"/>
      <c r="L28" s="27">
        <v>0</v>
      </c>
      <c r="M28" s="24"/>
      <c r="N28" s="27">
        <v>-238420288436</v>
      </c>
      <c r="O28" s="24"/>
      <c r="P28" s="27">
        <v>0</v>
      </c>
      <c r="Q28" s="24"/>
      <c r="R28" s="27">
        <v>-238420288436</v>
      </c>
    </row>
    <row r="29" spans="1:18" ht="21.75" customHeight="1" x14ac:dyDescent="0.2">
      <c r="A29" s="121" t="s">
        <v>104</v>
      </c>
      <c r="B29" s="121"/>
      <c r="D29" s="27">
        <v>0</v>
      </c>
      <c r="E29" s="24"/>
      <c r="F29" s="27">
        <v>32242458625</v>
      </c>
      <c r="G29" s="24"/>
      <c r="H29" s="27">
        <v>0</v>
      </c>
      <c r="I29" s="24"/>
      <c r="J29" s="27">
        <v>32242458625</v>
      </c>
      <c r="K29" s="24"/>
      <c r="L29" s="27">
        <v>0</v>
      </c>
      <c r="M29" s="24"/>
      <c r="N29" s="27">
        <v>32242458625</v>
      </c>
      <c r="O29" s="24"/>
      <c r="P29" s="27">
        <v>0</v>
      </c>
      <c r="Q29" s="24"/>
      <c r="R29" s="27">
        <v>32242458625</v>
      </c>
    </row>
    <row r="30" spans="1:18" ht="21.75" customHeight="1" x14ac:dyDescent="0.2">
      <c r="A30" s="121" t="s">
        <v>144</v>
      </c>
      <c r="B30" s="121"/>
      <c r="D30" s="27">
        <v>0</v>
      </c>
      <c r="E30" s="24"/>
      <c r="F30" s="27">
        <v>4188530334</v>
      </c>
      <c r="G30" s="24"/>
      <c r="H30" s="27">
        <v>0</v>
      </c>
      <c r="I30" s="24"/>
      <c r="J30" s="27">
        <v>4188530334</v>
      </c>
      <c r="K30" s="24"/>
      <c r="L30" s="27">
        <v>0</v>
      </c>
      <c r="M30" s="24"/>
      <c r="N30" s="27">
        <v>4188530334</v>
      </c>
      <c r="O30" s="24"/>
      <c r="P30" s="27">
        <v>0</v>
      </c>
      <c r="Q30" s="24"/>
      <c r="R30" s="27">
        <v>4188530334</v>
      </c>
    </row>
    <row r="31" spans="1:18" ht="21.75" customHeight="1" x14ac:dyDescent="0.2">
      <c r="A31" s="121" t="s">
        <v>146</v>
      </c>
      <c r="B31" s="121"/>
      <c r="D31" s="27">
        <v>0</v>
      </c>
      <c r="E31" s="24"/>
      <c r="F31" s="27">
        <v>2743301409</v>
      </c>
      <c r="G31" s="24"/>
      <c r="H31" s="27">
        <v>0</v>
      </c>
      <c r="I31" s="24"/>
      <c r="J31" s="27">
        <v>2743301409</v>
      </c>
      <c r="K31" s="24"/>
      <c r="L31" s="27">
        <v>0</v>
      </c>
      <c r="M31" s="24"/>
      <c r="N31" s="27">
        <v>2743301409</v>
      </c>
      <c r="O31" s="24"/>
      <c r="P31" s="27">
        <v>0</v>
      </c>
      <c r="Q31" s="24"/>
      <c r="R31" s="27">
        <v>2743301409</v>
      </c>
    </row>
    <row r="32" spans="1:18" ht="21.75" customHeight="1" x14ac:dyDescent="0.2">
      <c r="A32" s="121" t="s">
        <v>109</v>
      </c>
      <c r="B32" s="121"/>
      <c r="D32" s="27">
        <v>0</v>
      </c>
      <c r="E32" s="24"/>
      <c r="F32" s="27">
        <v>42659300369</v>
      </c>
      <c r="G32" s="24"/>
      <c r="H32" s="27">
        <v>0</v>
      </c>
      <c r="I32" s="24"/>
      <c r="J32" s="27">
        <v>42659300369</v>
      </c>
      <c r="K32" s="24"/>
      <c r="L32" s="27">
        <v>0</v>
      </c>
      <c r="M32" s="24"/>
      <c r="N32" s="27">
        <v>42659300369</v>
      </c>
      <c r="O32" s="24"/>
      <c r="P32" s="27">
        <v>0</v>
      </c>
      <c r="Q32" s="24"/>
      <c r="R32" s="27">
        <v>42659300369</v>
      </c>
    </row>
    <row r="33" spans="1:18" ht="21.75" customHeight="1" x14ac:dyDescent="0.2">
      <c r="A33" s="121" t="s">
        <v>84</v>
      </c>
      <c r="B33" s="121"/>
      <c r="D33" s="27">
        <v>0</v>
      </c>
      <c r="E33" s="24"/>
      <c r="F33" s="27">
        <v>33217802993</v>
      </c>
      <c r="G33" s="24"/>
      <c r="H33" s="27">
        <v>0</v>
      </c>
      <c r="I33" s="24"/>
      <c r="J33" s="27">
        <v>33217802993</v>
      </c>
      <c r="K33" s="24"/>
      <c r="L33" s="27">
        <v>0</v>
      </c>
      <c r="M33" s="24"/>
      <c r="N33" s="27">
        <v>33217802993</v>
      </c>
      <c r="O33" s="24"/>
      <c r="P33" s="27">
        <v>0</v>
      </c>
      <c r="Q33" s="24"/>
      <c r="R33" s="27">
        <v>33217802993</v>
      </c>
    </row>
    <row r="34" spans="1:18" ht="21.75" customHeight="1" x14ac:dyDescent="0.2">
      <c r="A34" s="121" t="s">
        <v>101</v>
      </c>
      <c r="B34" s="121"/>
      <c r="D34" s="27">
        <v>0</v>
      </c>
      <c r="E34" s="24"/>
      <c r="F34" s="27">
        <v>10691058574</v>
      </c>
      <c r="G34" s="24"/>
      <c r="H34" s="27">
        <v>0</v>
      </c>
      <c r="I34" s="24"/>
      <c r="J34" s="27">
        <v>10691058574</v>
      </c>
      <c r="K34" s="24"/>
      <c r="L34" s="27">
        <v>0</v>
      </c>
      <c r="M34" s="24"/>
      <c r="N34" s="27">
        <v>10691058574</v>
      </c>
      <c r="O34" s="24"/>
      <c r="P34" s="27">
        <v>0</v>
      </c>
      <c r="Q34" s="24"/>
      <c r="R34" s="27">
        <v>10691058574</v>
      </c>
    </row>
    <row r="35" spans="1:18" ht="21.75" customHeight="1" x14ac:dyDescent="0.2">
      <c r="A35" s="121" t="s">
        <v>107</v>
      </c>
      <c r="B35" s="121"/>
      <c r="D35" s="27">
        <v>0</v>
      </c>
      <c r="E35" s="24"/>
      <c r="F35" s="27">
        <v>3240112231</v>
      </c>
      <c r="G35" s="24"/>
      <c r="H35" s="27">
        <v>0</v>
      </c>
      <c r="I35" s="24"/>
      <c r="J35" s="27">
        <v>3240112231</v>
      </c>
      <c r="K35" s="24"/>
      <c r="L35" s="27">
        <v>0</v>
      </c>
      <c r="M35" s="24"/>
      <c r="N35" s="27">
        <v>3240112231</v>
      </c>
      <c r="O35" s="24"/>
      <c r="P35" s="27">
        <v>0</v>
      </c>
      <c r="Q35" s="24"/>
      <c r="R35" s="27">
        <v>3240112231</v>
      </c>
    </row>
    <row r="36" spans="1:18" ht="21.75" customHeight="1" x14ac:dyDescent="0.2">
      <c r="A36" s="121" t="s">
        <v>133</v>
      </c>
      <c r="B36" s="121"/>
      <c r="D36" s="27">
        <v>0</v>
      </c>
      <c r="E36" s="24"/>
      <c r="F36" s="27">
        <v>-1190439374</v>
      </c>
      <c r="G36" s="24"/>
      <c r="H36" s="27">
        <v>0</v>
      </c>
      <c r="I36" s="24"/>
      <c r="J36" s="27">
        <v>-1190439374</v>
      </c>
      <c r="K36" s="24"/>
      <c r="L36" s="27">
        <v>0</v>
      </c>
      <c r="M36" s="24"/>
      <c r="N36" s="27">
        <v>-1190439374</v>
      </c>
      <c r="O36" s="24"/>
      <c r="P36" s="27">
        <v>0</v>
      </c>
      <c r="Q36" s="24"/>
      <c r="R36" s="27">
        <v>-1190439374</v>
      </c>
    </row>
    <row r="37" spans="1:18" ht="21.75" customHeight="1" x14ac:dyDescent="0.2">
      <c r="A37" s="123" t="s">
        <v>136</v>
      </c>
      <c r="B37" s="123"/>
      <c r="D37" s="30">
        <v>0</v>
      </c>
      <c r="E37" s="24"/>
      <c r="F37" s="30">
        <v>-1285025624</v>
      </c>
      <c r="G37" s="24"/>
      <c r="H37" s="30">
        <v>0</v>
      </c>
      <c r="I37" s="24"/>
      <c r="J37" s="30">
        <v>-1285025624</v>
      </c>
      <c r="K37" s="24"/>
      <c r="L37" s="30">
        <v>0</v>
      </c>
      <c r="M37" s="24"/>
      <c r="N37" s="30">
        <v>-1285025624</v>
      </c>
      <c r="O37" s="24"/>
      <c r="P37" s="30">
        <v>0</v>
      </c>
      <c r="Q37" s="24"/>
      <c r="R37" s="30">
        <v>-1285025624</v>
      </c>
    </row>
    <row r="38" spans="1:18" ht="21.75" customHeight="1" x14ac:dyDescent="0.2">
      <c r="A38" s="125" t="s">
        <v>38</v>
      </c>
      <c r="B38" s="125"/>
      <c r="D38" s="32">
        <v>611730382047</v>
      </c>
      <c r="E38" s="24"/>
      <c r="F38" s="32">
        <v>-344065688397</v>
      </c>
      <c r="G38" s="24"/>
      <c r="H38" s="32">
        <v>-65396161506</v>
      </c>
      <c r="I38" s="24"/>
      <c r="J38" s="32">
        <v>202268532144</v>
      </c>
      <c r="K38" s="24"/>
      <c r="L38" s="32">
        <v>611730382047</v>
      </c>
      <c r="M38" s="24"/>
      <c r="N38" s="32">
        <f>SUM(N9:N37)</f>
        <v>-344065688397</v>
      </c>
      <c r="O38" s="24"/>
      <c r="P38" s="32">
        <v>-65396161506</v>
      </c>
      <c r="Q38" s="24"/>
      <c r="R38" s="32">
        <v>202268532144</v>
      </c>
    </row>
    <row r="41" spans="1:18" x14ac:dyDescent="0.2">
      <c r="R41" s="59">
        <f>N38+P38+L38</f>
        <v>202268532144</v>
      </c>
    </row>
  </sheetData>
  <mergeCells count="37">
    <mergeCell ref="A38:B38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7"/>
  <sheetViews>
    <sheetView rightToLeft="1" workbookViewId="0">
      <selection activeCell="Q8" sqref="Q8:Q9"/>
    </sheetView>
  </sheetViews>
  <sheetFormatPr defaultRowHeight="12.75" x14ac:dyDescent="0.2"/>
  <cols>
    <col min="1" max="1" width="7.7109375" style="72" customWidth="1"/>
    <col min="2" max="2" width="22.85546875" style="72" customWidth="1"/>
    <col min="3" max="3" width="1.28515625" style="72" customWidth="1"/>
    <col min="4" max="4" width="13" style="72" customWidth="1"/>
    <col min="5" max="5" width="1.28515625" style="72" customWidth="1"/>
    <col min="6" max="6" width="14.28515625" style="72" customWidth="1"/>
    <col min="7" max="7" width="1.28515625" style="72" customWidth="1"/>
    <col min="8" max="8" width="13" style="72" customWidth="1"/>
    <col min="9" max="9" width="1.28515625" style="72" customWidth="1"/>
    <col min="10" max="10" width="21.140625" style="72" bestFit="1" customWidth="1"/>
    <col min="11" max="11" width="9.140625" style="72" customWidth="1"/>
    <col min="12" max="12" width="1.28515625" style="72" customWidth="1"/>
    <col min="13" max="13" width="40.140625" style="72" customWidth="1"/>
    <col min="14" max="14" width="1.28515625" style="72" customWidth="1"/>
    <col min="15" max="15" width="14.28515625" style="72" customWidth="1"/>
    <col min="16" max="16" width="1.28515625" style="72" customWidth="1"/>
    <col min="17" max="17" width="31.140625" style="72" customWidth="1"/>
    <col min="18" max="18" width="1.42578125" style="72" customWidth="1"/>
    <col min="19" max="16384" width="9.140625" style="72"/>
  </cols>
  <sheetData>
    <row r="1" spans="1:17" ht="33.75" customHeight="1" x14ac:dyDescent="0.2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29.25" customHeight="1" x14ac:dyDescent="0.2">
      <c r="A2" s="137" t="s">
        <v>205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26.25" customHeight="1" x14ac:dyDescent="0.2">
      <c r="A3" s="137" t="s">
        <v>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</row>
    <row r="4" spans="1:17" ht="9" customHeight="1" x14ac:dyDescent="0.2"/>
    <row r="5" spans="1:17" s="82" customFormat="1" ht="30.75" customHeight="1" x14ac:dyDescent="0.2">
      <c r="A5" s="81" t="s">
        <v>237</v>
      </c>
      <c r="B5" s="138" t="s">
        <v>238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</row>
    <row r="6" spans="1:17" s="76" customFormat="1" ht="29.1" customHeight="1" x14ac:dyDescent="0.25">
      <c r="A6" s="73"/>
      <c r="B6" s="73"/>
      <c r="C6" s="140"/>
      <c r="D6" s="73"/>
      <c r="E6" s="140"/>
      <c r="F6" s="73"/>
      <c r="G6" s="140"/>
      <c r="H6" s="73"/>
      <c r="I6" s="140"/>
      <c r="J6" s="73"/>
      <c r="K6" s="73"/>
      <c r="L6" s="140"/>
      <c r="M6" s="74"/>
      <c r="N6" s="140"/>
      <c r="O6" s="73"/>
      <c r="P6" s="140"/>
      <c r="Q6" s="75"/>
    </row>
    <row r="7" spans="1:17" s="76" customFormat="1" ht="46.5" customHeight="1" x14ac:dyDescent="0.25">
      <c r="A7" s="139" t="s">
        <v>241</v>
      </c>
      <c r="B7" s="139"/>
      <c r="C7" s="140"/>
      <c r="D7" s="77" t="s">
        <v>242</v>
      </c>
      <c r="E7" s="140"/>
      <c r="F7" s="77" t="s">
        <v>243</v>
      </c>
      <c r="G7" s="140"/>
      <c r="H7" s="77" t="s">
        <v>51</v>
      </c>
      <c r="I7" s="140"/>
      <c r="J7" s="139" t="s">
        <v>244</v>
      </c>
      <c r="K7" s="139"/>
      <c r="L7" s="140"/>
      <c r="M7" s="78" t="s">
        <v>239</v>
      </c>
      <c r="N7" s="140"/>
      <c r="O7" s="77" t="s">
        <v>245</v>
      </c>
      <c r="P7" s="140"/>
      <c r="Q7" s="78" t="s">
        <v>240</v>
      </c>
    </row>
    <row r="8" spans="1:17" s="79" customFormat="1" ht="32.1" customHeight="1" x14ac:dyDescent="0.2">
      <c r="A8" s="143" t="s">
        <v>303</v>
      </c>
      <c r="B8" s="141"/>
      <c r="C8" s="140"/>
      <c r="D8" s="143" t="s">
        <v>304</v>
      </c>
      <c r="E8" s="140"/>
      <c r="F8" s="141" t="s">
        <v>305</v>
      </c>
      <c r="G8" s="140"/>
      <c r="H8" s="144">
        <v>1500000</v>
      </c>
      <c r="I8" s="140"/>
      <c r="J8" s="144">
        <v>1500815625000</v>
      </c>
      <c r="K8" s="144"/>
      <c r="L8" s="140"/>
      <c r="M8" s="131">
        <v>12362543918</v>
      </c>
      <c r="N8" s="140"/>
      <c r="O8" s="133">
        <v>0.23</v>
      </c>
      <c r="P8" s="140"/>
      <c r="Q8" s="135">
        <v>0.39700000000000002</v>
      </c>
    </row>
    <row r="9" spans="1:17" s="79" customFormat="1" ht="32.1" customHeight="1" x14ac:dyDescent="0.2">
      <c r="A9" s="142"/>
      <c r="B9" s="142"/>
      <c r="C9" s="140"/>
      <c r="D9" s="142"/>
      <c r="E9" s="140"/>
      <c r="F9" s="142"/>
      <c r="G9" s="140"/>
      <c r="H9" s="145"/>
      <c r="I9" s="140"/>
      <c r="J9" s="145"/>
      <c r="K9" s="145"/>
      <c r="L9" s="140"/>
      <c r="M9" s="132"/>
      <c r="N9" s="140"/>
      <c r="O9" s="134"/>
      <c r="P9" s="140"/>
      <c r="Q9" s="136"/>
    </row>
    <row r="10" spans="1:17" ht="14.45" customHeight="1" x14ac:dyDescent="0.2">
      <c r="C10" s="140"/>
      <c r="E10" s="140"/>
      <c r="G10" s="140"/>
    </row>
    <row r="11" spans="1:17" ht="14.45" customHeight="1" x14ac:dyDescent="0.2"/>
    <row r="12" spans="1:17" ht="14.45" customHeight="1" x14ac:dyDescent="0.2"/>
    <row r="13" spans="1:17" ht="14.45" customHeight="1" x14ac:dyDescent="0.2">
      <c r="M13" s="80"/>
    </row>
    <row r="14" spans="1:17" ht="14.45" customHeight="1" x14ac:dyDescent="0.2"/>
    <row r="15" spans="1:17" ht="14.45" customHeight="1" x14ac:dyDescent="0.2"/>
    <row r="16" spans="1:17" ht="14.45" customHeight="1" x14ac:dyDescent="0.2"/>
    <row r="17" ht="14.45" customHeight="1" x14ac:dyDescent="0.2"/>
    <row r="18" ht="14.45" customHeight="1" x14ac:dyDescent="0.2"/>
    <row r="19" ht="14.45" customHeight="1" x14ac:dyDescent="0.2"/>
    <row r="20" ht="14.45" customHeight="1" x14ac:dyDescent="0.2"/>
    <row r="21" ht="14.45" customHeight="1" x14ac:dyDescent="0.2"/>
    <row r="22" ht="14.45" customHeight="1" x14ac:dyDescent="0.2"/>
    <row r="23" ht="14.45" customHeight="1" x14ac:dyDescent="0.2"/>
    <row r="24" ht="14.45" customHeight="1" x14ac:dyDescent="0.2"/>
    <row r="25" ht="14.45" customHeight="1" x14ac:dyDescent="0.2"/>
    <row r="26" ht="14.45" customHeight="1" x14ac:dyDescent="0.2"/>
    <row r="27" ht="14.45" customHeight="1" x14ac:dyDescent="0.2"/>
    <row r="28" ht="14.45" customHeight="1" x14ac:dyDescent="0.2"/>
    <row r="29" ht="14.45" customHeight="1" x14ac:dyDescent="0.2"/>
    <row r="30" ht="14.45" customHeight="1" x14ac:dyDescent="0.2"/>
    <row r="31" ht="14.45" customHeight="1" x14ac:dyDescent="0.2"/>
    <row r="33" s="72" customFormat="1" x14ac:dyDescent="0.2"/>
    <row r="34" s="72" customFormat="1" x14ac:dyDescent="0.2"/>
    <row r="35" s="72" customFormat="1" x14ac:dyDescent="0.2"/>
    <row r="36" s="72" customFormat="1" x14ac:dyDescent="0.2"/>
    <row r="37" s="72" customFormat="1" x14ac:dyDescent="0.2"/>
  </sheetData>
  <mergeCells count="21">
    <mergeCell ref="F8:F9"/>
    <mergeCell ref="A8:B9"/>
    <mergeCell ref="D8:D9"/>
    <mergeCell ref="H8:H9"/>
    <mergeCell ref="J8:K9"/>
    <mergeCell ref="M8:M9"/>
    <mergeCell ref="O8:O9"/>
    <mergeCell ref="Q8:Q9"/>
    <mergeCell ref="A1:Q1"/>
    <mergeCell ref="A2:Q2"/>
    <mergeCell ref="A3:Q3"/>
    <mergeCell ref="B5:Q5"/>
    <mergeCell ref="A7:B7"/>
    <mergeCell ref="J7:K7"/>
    <mergeCell ref="C6:C10"/>
    <mergeCell ref="E6:E10"/>
    <mergeCell ref="G6:G10"/>
    <mergeCell ref="I6:I9"/>
    <mergeCell ref="L6:L9"/>
    <mergeCell ref="N6:N9"/>
    <mergeCell ref="P6:P9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"/>
  <sheetViews>
    <sheetView rightToLeft="1" topLeftCell="A22" workbookViewId="0">
      <selection activeCell="H36" sqref="H36"/>
    </sheetView>
  </sheetViews>
  <sheetFormatPr defaultRowHeight="12.75" x14ac:dyDescent="0.2"/>
  <cols>
    <col min="1" max="1" width="5.140625" style="17" customWidth="1"/>
    <col min="2" max="2" width="40.28515625" style="17" customWidth="1"/>
    <col min="3" max="3" width="1.28515625" style="17" customWidth="1"/>
    <col min="4" max="4" width="19.42578125" style="17" customWidth="1"/>
    <col min="5" max="5" width="1.28515625" style="17" customWidth="1"/>
    <col min="6" max="6" width="20.7109375" style="17" customWidth="1"/>
    <col min="7" max="7" width="1.28515625" style="17" customWidth="1"/>
    <col min="8" max="8" width="19.42578125" style="17" customWidth="1"/>
    <col min="9" max="9" width="1.28515625" style="17" customWidth="1"/>
    <col min="10" max="10" width="19.42578125" style="17" customWidth="1"/>
    <col min="11" max="11" width="0.28515625" style="17" customWidth="1"/>
    <col min="12" max="16384" width="9.140625" style="17"/>
  </cols>
  <sheetData>
    <row r="1" spans="1:10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0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ht="14.45" customHeight="1" x14ac:dyDescent="0.2"/>
    <row r="5" spans="1:10" ht="14.45" customHeight="1" x14ac:dyDescent="0.2">
      <c r="A5" s="18" t="s">
        <v>246</v>
      </c>
      <c r="B5" s="112" t="s">
        <v>247</v>
      </c>
      <c r="C5" s="112"/>
      <c r="D5" s="112"/>
      <c r="E5" s="112"/>
      <c r="F5" s="112"/>
      <c r="G5" s="112"/>
      <c r="H5" s="112"/>
      <c r="I5" s="112"/>
      <c r="J5" s="112"/>
    </row>
    <row r="6" spans="1:10" ht="18.75" customHeight="1" x14ac:dyDescent="0.2">
      <c r="D6" s="113" t="s">
        <v>224</v>
      </c>
      <c r="E6" s="113"/>
      <c r="F6" s="113"/>
      <c r="H6" s="113" t="s">
        <v>225</v>
      </c>
      <c r="I6" s="113"/>
      <c r="J6" s="113"/>
    </row>
    <row r="7" spans="1:10" ht="36.4" customHeight="1" x14ac:dyDescent="0.2">
      <c r="A7" s="113" t="s">
        <v>248</v>
      </c>
      <c r="B7" s="113"/>
      <c r="D7" s="22" t="s">
        <v>249</v>
      </c>
      <c r="E7" s="19"/>
      <c r="F7" s="22" t="s">
        <v>250</v>
      </c>
      <c r="H7" s="22" t="s">
        <v>249</v>
      </c>
      <c r="I7" s="19"/>
      <c r="J7" s="22" t="s">
        <v>250</v>
      </c>
    </row>
    <row r="8" spans="1:10" ht="21.75" customHeight="1" x14ac:dyDescent="0.2">
      <c r="A8" s="119" t="s">
        <v>188</v>
      </c>
      <c r="B8" s="119"/>
      <c r="D8" s="83">
        <v>4611</v>
      </c>
      <c r="E8" s="84"/>
      <c r="F8" s="83"/>
      <c r="G8" s="84"/>
      <c r="H8" s="83">
        <v>4611</v>
      </c>
      <c r="I8" s="84"/>
      <c r="J8" s="83"/>
    </row>
    <row r="9" spans="1:10" ht="21.75" customHeight="1" x14ac:dyDescent="0.2">
      <c r="A9" s="121" t="s">
        <v>189</v>
      </c>
      <c r="B9" s="121"/>
      <c r="D9" s="85">
        <v>310684926</v>
      </c>
      <c r="E9" s="84"/>
      <c r="F9" s="85"/>
      <c r="G9" s="84"/>
      <c r="H9" s="85">
        <v>310684926</v>
      </c>
      <c r="I9" s="84"/>
      <c r="J9" s="85"/>
    </row>
    <row r="10" spans="1:10" ht="21.75" customHeight="1" x14ac:dyDescent="0.2">
      <c r="A10" s="121" t="s">
        <v>190</v>
      </c>
      <c r="B10" s="121"/>
      <c r="D10" s="85">
        <v>225812</v>
      </c>
      <c r="E10" s="84"/>
      <c r="F10" s="85"/>
      <c r="G10" s="84"/>
      <c r="H10" s="85">
        <v>225812</v>
      </c>
      <c r="I10" s="84"/>
      <c r="J10" s="85"/>
    </row>
    <row r="11" spans="1:10" ht="21.75" customHeight="1" x14ac:dyDescent="0.2">
      <c r="A11" s="121" t="s">
        <v>191</v>
      </c>
      <c r="B11" s="121"/>
      <c r="D11" s="85">
        <v>5690</v>
      </c>
      <c r="E11" s="84"/>
      <c r="F11" s="85"/>
      <c r="G11" s="84"/>
      <c r="H11" s="85">
        <v>5690</v>
      </c>
      <c r="I11" s="84"/>
      <c r="J11" s="85"/>
    </row>
    <row r="12" spans="1:10" ht="21.75" customHeight="1" x14ac:dyDescent="0.2">
      <c r="A12" s="121" t="s">
        <v>193</v>
      </c>
      <c r="B12" s="121"/>
      <c r="D12" s="85">
        <v>4178</v>
      </c>
      <c r="E12" s="84"/>
      <c r="F12" s="85"/>
      <c r="G12" s="84"/>
      <c r="H12" s="85">
        <v>4178</v>
      </c>
      <c r="I12" s="84"/>
      <c r="J12" s="85"/>
    </row>
    <row r="13" spans="1:10" ht="21.75" customHeight="1" x14ac:dyDescent="0.2">
      <c r="A13" s="121" t="s">
        <v>194</v>
      </c>
      <c r="B13" s="121"/>
      <c r="D13" s="85">
        <v>83476712314</v>
      </c>
      <c r="E13" s="84"/>
      <c r="F13" s="85"/>
      <c r="G13" s="84"/>
      <c r="H13" s="85">
        <v>83476712314</v>
      </c>
      <c r="I13" s="84"/>
      <c r="J13" s="85"/>
    </row>
    <row r="14" spans="1:10" ht="21.75" customHeight="1" x14ac:dyDescent="0.2">
      <c r="A14" s="121" t="s">
        <v>195</v>
      </c>
      <c r="B14" s="121"/>
      <c r="D14" s="85">
        <v>5896</v>
      </c>
      <c r="E14" s="84"/>
      <c r="F14" s="85"/>
      <c r="G14" s="84"/>
      <c r="H14" s="85">
        <v>5896</v>
      </c>
      <c r="I14" s="84"/>
      <c r="J14" s="85"/>
    </row>
    <row r="15" spans="1:10" ht="21.75" customHeight="1" x14ac:dyDescent="0.2">
      <c r="A15" s="121" t="s">
        <v>194</v>
      </c>
      <c r="B15" s="121"/>
      <c r="D15" s="85">
        <v>114749534238</v>
      </c>
      <c r="E15" s="84"/>
      <c r="F15" s="85"/>
      <c r="G15" s="84"/>
      <c r="H15" s="85">
        <v>114749534238</v>
      </c>
      <c r="I15" s="84"/>
      <c r="J15" s="85"/>
    </row>
    <row r="16" spans="1:10" ht="21.75" customHeight="1" x14ac:dyDescent="0.2">
      <c r="A16" s="121" t="s">
        <v>197</v>
      </c>
      <c r="B16" s="121"/>
      <c r="D16" s="85">
        <v>78904109580</v>
      </c>
      <c r="E16" s="84"/>
      <c r="F16" s="85"/>
      <c r="G16" s="84"/>
      <c r="H16" s="85">
        <v>78904109580</v>
      </c>
      <c r="I16" s="84"/>
      <c r="J16" s="85"/>
    </row>
    <row r="17" spans="1:10" ht="21.75" customHeight="1" x14ac:dyDescent="0.2">
      <c r="A17" s="121" t="s">
        <v>198</v>
      </c>
      <c r="B17" s="121"/>
      <c r="D17" s="85">
        <v>184109589030</v>
      </c>
      <c r="E17" s="84"/>
      <c r="F17" s="85"/>
      <c r="G17" s="84"/>
      <c r="H17" s="85">
        <v>184109589030</v>
      </c>
      <c r="I17" s="84"/>
      <c r="J17" s="85"/>
    </row>
    <row r="18" spans="1:10" ht="21.75" customHeight="1" x14ac:dyDescent="0.2">
      <c r="A18" s="121" t="s">
        <v>199</v>
      </c>
      <c r="B18" s="121"/>
      <c r="D18" s="85">
        <v>20</v>
      </c>
      <c r="E18" s="84"/>
      <c r="F18" s="85"/>
      <c r="G18" s="84"/>
      <c r="H18" s="85">
        <v>20</v>
      </c>
      <c r="I18" s="84"/>
      <c r="J18" s="85"/>
    </row>
    <row r="19" spans="1:10" ht="21.75" customHeight="1" x14ac:dyDescent="0.2">
      <c r="A19" s="121" t="s">
        <v>200</v>
      </c>
      <c r="B19" s="121"/>
      <c r="D19" s="85">
        <v>423979</v>
      </c>
      <c r="E19" s="84"/>
      <c r="F19" s="85"/>
      <c r="G19" s="84"/>
      <c r="H19" s="85">
        <v>423979</v>
      </c>
      <c r="I19" s="84"/>
      <c r="J19" s="85"/>
    </row>
    <row r="20" spans="1:10" ht="21.75" customHeight="1" x14ac:dyDescent="0.2">
      <c r="A20" s="121" t="s">
        <v>202</v>
      </c>
      <c r="B20" s="121"/>
      <c r="D20" s="85">
        <v>39452054790</v>
      </c>
      <c r="E20" s="84"/>
      <c r="F20" s="85"/>
      <c r="G20" s="84"/>
      <c r="H20" s="85">
        <v>39452054790</v>
      </c>
      <c r="I20" s="84"/>
      <c r="J20" s="85"/>
    </row>
    <row r="21" spans="1:10" ht="21.75" customHeight="1" x14ac:dyDescent="0.2">
      <c r="A21" s="121" t="s">
        <v>202</v>
      </c>
      <c r="B21" s="121"/>
      <c r="D21" s="85">
        <v>1525479450</v>
      </c>
      <c r="E21" s="84"/>
      <c r="F21" s="85"/>
      <c r="G21" s="84"/>
      <c r="H21" s="85">
        <v>1525479450</v>
      </c>
      <c r="I21" s="84"/>
      <c r="J21" s="85"/>
    </row>
    <row r="22" spans="1:10" ht="21.75" customHeight="1" x14ac:dyDescent="0.2">
      <c r="A22" s="121" t="s">
        <v>199</v>
      </c>
      <c r="B22" s="121"/>
      <c r="D22" s="85">
        <v>33086986317</v>
      </c>
      <c r="E22" s="84"/>
      <c r="F22" s="85"/>
      <c r="G22" s="84"/>
      <c r="H22" s="85">
        <v>33086986317</v>
      </c>
      <c r="I22" s="84"/>
      <c r="J22" s="85"/>
    </row>
    <row r="23" spans="1:10" ht="21.75" customHeight="1" x14ac:dyDescent="0.2">
      <c r="A23" s="121" t="s">
        <v>199</v>
      </c>
      <c r="B23" s="121"/>
      <c r="D23" s="85">
        <v>31761095874</v>
      </c>
      <c r="E23" s="84"/>
      <c r="F23" s="85"/>
      <c r="G23" s="84"/>
      <c r="H23" s="85">
        <v>31761095874</v>
      </c>
      <c r="I23" s="84"/>
      <c r="J23" s="85"/>
    </row>
    <row r="24" spans="1:10" ht="21.75" customHeight="1" x14ac:dyDescent="0.2">
      <c r="A24" s="121" t="s">
        <v>199</v>
      </c>
      <c r="B24" s="121"/>
      <c r="D24" s="85">
        <v>13849315068</v>
      </c>
      <c r="E24" s="84"/>
      <c r="F24" s="85"/>
      <c r="G24" s="84"/>
      <c r="H24" s="85">
        <v>13849315068</v>
      </c>
      <c r="I24" s="84"/>
      <c r="J24" s="85"/>
    </row>
    <row r="25" spans="1:10" ht="21.75" customHeight="1" x14ac:dyDescent="0.2">
      <c r="A25" s="121" t="s">
        <v>199</v>
      </c>
      <c r="B25" s="121"/>
      <c r="D25" s="85">
        <v>18465753424</v>
      </c>
      <c r="E25" s="84"/>
      <c r="F25" s="85"/>
      <c r="G25" s="84"/>
      <c r="H25" s="85">
        <v>18465753424</v>
      </c>
      <c r="I25" s="84"/>
      <c r="J25" s="85"/>
    </row>
    <row r="26" spans="1:10" ht="21.75" customHeight="1" x14ac:dyDescent="0.2">
      <c r="A26" s="121" t="s">
        <v>199</v>
      </c>
      <c r="B26" s="121"/>
      <c r="D26" s="85">
        <v>113102739699</v>
      </c>
      <c r="E26" s="84"/>
      <c r="F26" s="85"/>
      <c r="G26" s="84"/>
      <c r="H26" s="85">
        <v>113102739699</v>
      </c>
      <c r="I26" s="84"/>
      <c r="J26" s="85"/>
    </row>
    <row r="27" spans="1:10" ht="21.75" customHeight="1" x14ac:dyDescent="0.2">
      <c r="A27" s="121" t="s">
        <v>199</v>
      </c>
      <c r="B27" s="121"/>
      <c r="D27" s="85">
        <v>8</v>
      </c>
      <c r="E27" s="84"/>
      <c r="F27" s="85"/>
      <c r="G27" s="84"/>
      <c r="H27" s="85">
        <v>8</v>
      </c>
      <c r="I27" s="84"/>
      <c r="J27" s="85"/>
    </row>
    <row r="28" spans="1:10" ht="21.75" customHeight="1" x14ac:dyDescent="0.2">
      <c r="A28" s="121" t="s">
        <v>199</v>
      </c>
      <c r="B28" s="121"/>
      <c r="D28" s="85">
        <v>729863015</v>
      </c>
      <c r="E28" s="84"/>
      <c r="F28" s="85"/>
      <c r="G28" s="84"/>
      <c r="H28" s="85">
        <v>729863015</v>
      </c>
      <c r="I28" s="84"/>
      <c r="J28" s="85"/>
    </row>
    <row r="29" spans="1:10" ht="21.75" customHeight="1" x14ac:dyDescent="0.2">
      <c r="A29" s="121" t="s">
        <v>199</v>
      </c>
      <c r="B29" s="121"/>
      <c r="D29" s="85">
        <v>3</v>
      </c>
      <c r="E29" s="84"/>
      <c r="F29" s="85"/>
      <c r="G29" s="84"/>
      <c r="H29" s="85">
        <v>3</v>
      </c>
      <c r="I29" s="84"/>
      <c r="J29" s="85"/>
    </row>
    <row r="30" spans="1:10" ht="21.75" customHeight="1" x14ac:dyDescent="0.2">
      <c r="A30" s="121" t="s">
        <v>204</v>
      </c>
      <c r="B30" s="121"/>
      <c r="D30" s="85">
        <v>112904109578</v>
      </c>
      <c r="E30" s="84"/>
      <c r="F30" s="85"/>
      <c r="G30" s="84"/>
      <c r="H30" s="85">
        <v>112904109578</v>
      </c>
      <c r="I30" s="84"/>
      <c r="J30" s="85"/>
    </row>
    <row r="31" spans="1:10" ht="21.75" customHeight="1" x14ac:dyDescent="0.2">
      <c r="A31" s="121" t="s">
        <v>204</v>
      </c>
      <c r="B31" s="121"/>
      <c r="D31" s="85">
        <v>108561643825</v>
      </c>
      <c r="E31" s="84"/>
      <c r="F31" s="85"/>
      <c r="G31" s="84"/>
      <c r="H31" s="85">
        <v>108561643825</v>
      </c>
      <c r="I31" s="84"/>
      <c r="J31" s="85"/>
    </row>
    <row r="32" spans="1:10" ht="21.75" customHeight="1" x14ac:dyDescent="0.2">
      <c r="A32" s="121" t="s">
        <v>204</v>
      </c>
      <c r="B32" s="121"/>
      <c r="D32" s="85">
        <v>29615616426</v>
      </c>
      <c r="E32" s="84"/>
      <c r="F32" s="85"/>
      <c r="G32" s="84"/>
      <c r="H32" s="85">
        <v>29615616426</v>
      </c>
      <c r="I32" s="84"/>
      <c r="J32" s="85"/>
    </row>
    <row r="33" spans="1:10" ht="21.75" customHeight="1" x14ac:dyDescent="0.2">
      <c r="A33" s="121" t="s">
        <v>199</v>
      </c>
      <c r="B33" s="121"/>
      <c r="D33" s="85">
        <v>16904109582</v>
      </c>
      <c r="E33" s="84"/>
      <c r="F33" s="85"/>
      <c r="G33" s="84"/>
      <c r="H33" s="85">
        <v>16904109582</v>
      </c>
      <c r="I33" s="84"/>
      <c r="J33" s="85"/>
    </row>
    <row r="34" spans="1:10" ht="21.75" customHeight="1" x14ac:dyDescent="0.2">
      <c r="A34" s="121" t="s">
        <v>194</v>
      </c>
      <c r="B34" s="121"/>
      <c r="D34" s="85">
        <v>4267232874</v>
      </c>
      <c r="E34" s="84"/>
      <c r="F34" s="85"/>
      <c r="G34" s="84"/>
      <c r="H34" s="85">
        <v>4267232874</v>
      </c>
      <c r="I34" s="84"/>
      <c r="J34" s="85"/>
    </row>
    <row r="35" spans="1:10" ht="21.75" customHeight="1" x14ac:dyDescent="0.2">
      <c r="A35" s="123" t="s">
        <v>199</v>
      </c>
      <c r="B35" s="123"/>
      <c r="D35" s="86">
        <v>9452054792</v>
      </c>
      <c r="E35" s="84"/>
      <c r="F35" s="86"/>
      <c r="G35" s="84"/>
      <c r="H35" s="86">
        <v>9452054792</v>
      </c>
      <c r="I35" s="84"/>
      <c r="J35" s="86"/>
    </row>
    <row r="36" spans="1:10" ht="21.75" customHeight="1" x14ac:dyDescent="0.2">
      <c r="A36" s="125" t="s">
        <v>38</v>
      </c>
      <c r="B36" s="125"/>
      <c r="D36" s="87">
        <v>995229354999</v>
      </c>
      <c r="E36" s="84"/>
      <c r="F36" s="87"/>
      <c r="G36" s="84"/>
      <c r="H36" s="87">
        <v>995229354999</v>
      </c>
      <c r="I36" s="84"/>
      <c r="J36" s="87"/>
    </row>
  </sheetData>
  <mergeCells count="36"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3"/>
  <sheetViews>
    <sheetView rightToLeft="1" topLeftCell="A6" workbookViewId="0">
      <selection activeCell="D8" sqref="D8:F12"/>
    </sheetView>
  </sheetViews>
  <sheetFormatPr defaultRowHeight="12.75" x14ac:dyDescent="0.2"/>
  <cols>
    <col min="1" max="1" width="5.140625" style="17" customWidth="1"/>
    <col min="2" max="2" width="41.5703125" style="17" customWidth="1"/>
    <col min="3" max="3" width="1.28515625" style="17" customWidth="1"/>
    <col min="4" max="4" width="19.42578125" style="17" customWidth="1"/>
    <col min="5" max="5" width="1.28515625" style="17" customWidth="1"/>
    <col min="6" max="6" width="19.42578125" style="17" customWidth="1"/>
    <col min="7" max="7" width="2" style="17" customWidth="1"/>
    <col min="8" max="16384" width="9.140625" style="17"/>
  </cols>
  <sheetData>
    <row r="1" spans="1:6" ht="29.1" customHeight="1" x14ac:dyDescent="0.2">
      <c r="A1" s="111" t="s">
        <v>0</v>
      </c>
      <c r="B1" s="111"/>
      <c r="C1" s="111"/>
      <c r="D1" s="111"/>
      <c r="E1" s="111"/>
      <c r="F1" s="111"/>
    </row>
    <row r="2" spans="1:6" ht="21.75" customHeight="1" x14ac:dyDescent="0.2">
      <c r="A2" s="111" t="s">
        <v>205</v>
      </c>
      <c r="B2" s="111"/>
      <c r="C2" s="111"/>
      <c r="D2" s="111"/>
      <c r="E2" s="111"/>
      <c r="F2" s="111"/>
    </row>
    <row r="3" spans="1:6" ht="21.75" customHeight="1" x14ac:dyDescent="0.2">
      <c r="A3" s="111" t="s">
        <v>2</v>
      </c>
      <c r="B3" s="111"/>
      <c r="C3" s="111"/>
      <c r="D3" s="111"/>
      <c r="E3" s="111"/>
      <c r="F3" s="111"/>
    </row>
    <row r="4" spans="1:6" ht="14.45" customHeight="1" x14ac:dyDescent="0.2"/>
    <row r="5" spans="1:6" ht="29.1" customHeight="1" x14ac:dyDescent="0.2">
      <c r="A5" s="18" t="s">
        <v>251</v>
      </c>
      <c r="B5" s="112" t="s">
        <v>220</v>
      </c>
      <c r="C5" s="112"/>
      <c r="D5" s="112"/>
      <c r="E5" s="112"/>
      <c r="F5" s="112"/>
    </row>
    <row r="6" spans="1:6" ht="14.45" customHeight="1" x14ac:dyDescent="0.2">
      <c r="D6" s="20" t="s">
        <v>224</v>
      </c>
      <c r="F6" s="20" t="s">
        <v>9</v>
      </c>
    </row>
    <row r="7" spans="1:6" ht="18.75" customHeight="1" x14ac:dyDescent="0.2">
      <c r="A7" s="113" t="s">
        <v>220</v>
      </c>
      <c r="B7" s="113"/>
      <c r="D7" s="21" t="s">
        <v>185</v>
      </c>
      <c r="F7" s="21" t="s">
        <v>185</v>
      </c>
    </row>
    <row r="8" spans="1:6" ht="21.75" customHeight="1" x14ac:dyDescent="0.2">
      <c r="A8" s="119" t="s">
        <v>220</v>
      </c>
      <c r="B8" s="119"/>
      <c r="D8" s="25">
        <v>701952953</v>
      </c>
      <c r="E8" s="24"/>
      <c r="F8" s="25">
        <v>701952953</v>
      </c>
    </row>
    <row r="9" spans="1:6" ht="21.75" customHeight="1" x14ac:dyDescent="0.2">
      <c r="A9" s="121" t="s">
        <v>252</v>
      </c>
      <c r="B9" s="121"/>
      <c r="D9" s="27">
        <v>4278341287</v>
      </c>
      <c r="E9" s="24"/>
      <c r="F9" s="27">
        <v>4278341287</v>
      </c>
    </row>
    <row r="10" spans="1:6" ht="21.75" customHeight="1" x14ac:dyDescent="0.2">
      <c r="A10" s="121" t="s">
        <v>253</v>
      </c>
      <c r="B10" s="121"/>
      <c r="D10" s="27">
        <v>2050654868</v>
      </c>
      <c r="E10" s="24"/>
      <c r="F10" s="27">
        <v>2050654868</v>
      </c>
    </row>
    <row r="11" spans="1:6" ht="18.75" x14ac:dyDescent="0.2">
      <c r="A11" s="123" t="s">
        <v>301</v>
      </c>
      <c r="B11" s="123"/>
      <c r="D11" s="30">
        <v>49098901110</v>
      </c>
      <c r="E11" s="24"/>
      <c r="F11" s="30">
        <v>49098901110</v>
      </c>
    </row>
    <row r="12" spans="1:6" ht="21.75" customHeight="1" thickBot="1" x14ac:dyDescent="0.25">
      <c r="A12" s="125" t="s">
        <v>38</v>
      </c>
      <c r="B12" s="125"/>
      <c r="D12" s="32">
        <f>SUM(D8:D11)</f>
        <v>56129850218</v>
      </c>
      <c r="E12" s="24"/>
      <c r="F12" s="32">
        <f>SUM(F8:F11)</f>
        <v>56129850218</v>
      </c>
    </row>
    <row r="13" spans="1:6" ht="13.5" thickTop="1" x14ac:dyDescent="0.2"/>
  </sheetData>
  <mergeCells count="10">
    <mergeCell ref="A8:B8"/>
    <mergeCell ref="A9:B9"/>
    <mergeCell ref="A10:B10"/>
    <mergeCell ref="A12:B12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S12" sqref="S12:W12"/>
    </sheetView>
  </sheetViews>
  <sheetFormatPr defaultRowHeight="12.75" x14ac:dyDescent="0.2"/>
  <cols>
    <col min="1" max="1" width="39" style="17" customWidth="1"/>
    <col min="2" max="2" width="1.28515625" style="17" customWidth="1"/>
    <col min="3" max="3" width="16.85546875" style="17" customWidth="1"/>
    <col min="4" max="4" width="1.28515625" style="17" customWidth="1"/>
    <col min="5" max="5" width="20.7109375" style="17" customWidth="1"/>
    <col min="6" max="6" width="1.28515625" style="17" customWidth="1"/>
    <col min="7" max="7" width="15.5703125" style="17" customWidth="1"/>
    <col min="8" max="8" width="1.28515625" style="17" customWidth="1"/>
    <col min="9" max="9" width="14.28515625" style="17" customWidth="1"/>
    <col min="10" max="10" width="1.28515625" style="17" customWidth="1"/>
    <col min="11" max="11" width="10.42578125" style="17" customWidth="1"/>
    <col min="12" max="12" width="1.28515625" style="17" customWidth="1"/>
    <col min="13" max="13" width="15.5703125" style="17" customWidth="1"/>
    <col min="14" max="14" width="1.28515625" style="17" customWidth="1"/>
    <col min="15" max="15" width="14.28515625" style="17" customWidth="1"/>
    <col min="16" max="16" width="1.28515625" style="17" customWidth="1"/>
    <col min="17" max="17" width="10.42578125" style="17" customWidth="1"/>
    <col min="18" max="18" width="1.28515625" style="17" customWidth="1"/>
    <col min="19" max="19" width="15.5703125" style="17" customWidth="1"/>
    <col min="20" max="20" width="0.28515625" style="17" customWidth="1"/>
    <col min="21" max="16384" width="9.140625" style="17"/>
  </cols>
  <sheetData>
    <row r="1" spans="1:19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</row>
    <row r="4" spans="1:19" ht="14.45" customHeight="1" x14ac:dyDescent="0.2"/>
    <row r="5" spans="1:19" ht="14.45" customHeight="1" x14ac:dyDescent="0.2">
      <c r="A5" s="112" t="s">
        <v>227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</row>
    <row r="6" spans="1:19" ht="14.45" customHeight="1" x14ac:dyDescent="0.2">
      <c r="A6" s="113" t="s">
        <v>40</v>
      </c>
      <c r="C6" s="113" t="s">
        <v>254</v>
      </c>
      <c r="D6" s="113"/>
      <c r="E6" s="113"/>
      <c r="F6" s="113"/>
      <c r="G6" s="113"/>
      <c r="I6" s="113" t="s">
        <v>224</v>
      </c>
      <c r="J6" s="113"/>
      <c r="K6" s="113"/>
      <c r="L6" s="113"/>
      <c r="M6" s="113"/>
      <c r="O6" s="113" t="s">
        <v>225</v>
      </c>
      <c r="P6" s="113"/>
      <c r="Q6" s="113"/>
      <c r="R6" s="113"/>
      <c r="S6" s="113"/>
    </row>
    <row r="7" spans="1:19" ht="29.1" customHeight="1" x14ac:dyDescent="0.2">
      <c r="A7" s="113"/>
      <c r="C7" s="22" t="s">
        <v>255</v>
      </c>
      <c r="D7" s="19"/>
      <c r="E7" s="22" t="s">
        <v>256</v>
      </c>
      <c r="F7" s="19"/>
      <c r="G7" s="22" t="s">
        <v>257</v>
      </c>
      <c r="I7" s="22" t="s">
        <v>258</v>
      </c>
      <c r="J7" s="19"/>
      <c r="K7" s="22" t="s">
        <v>259</v>
      </c>
      <c r="L7" s="19"/>
      <c r="M7" s="22" t="s">
        <v>260</v>
      </c>
      <c r="O7" s="22" t="s">
        <v>258</v>
      </c>
      <c r="P7" s="19"/>
      <c r="Q7" s="22" t="s">
        <v>259</v>
      </c>
      <c r="R7" s="19"/>
      <c r="S7" s="22" t="s">
        <v>260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S12" sqref="S12:W12"/>
    </sheetView>
  </sheetViews>
  <sheetFormatPr defaultRowHeight="12.75" x14ac:dyDescent="0.2"/>
  <cols>
    <col min="1" max="1" width="39" style="17" customWidth="1"/>
    <col min="2" max="2" width="1.28515625" style="17" customWidth="1"/>
    <col min="3" max="3" width="16.85546875" style="17" customWidth="1"/>
    <col min="4" max="4" width="1.28515625" style="17" customWidth="1"/>
    <col min="5" max="5" width="20.7109375" style="17" customWidth="1"/>
    <col min="6" max="6" width="1.28515625" style="17" customWidth="1"/>
    <col min="7" max="7" width="15.5703125" style="17" customWidth="1"/>
    <col min="8" max="8" width="1.28515625" style="17" customWidth="1"/>
    <col min="9" max="9" width="31.140625" style="17" customWidth="1"/>
    <col min="10" max="10" width="1.28515625" style="17" customWidth="1"/>
    <col min="11" max="11" width="31.140625" style="17" customWidth="1"/>
    <col min="12" max="12" width="0.28515625" style="17" customWidth="1"/>
    <col min="13" max="16384" width="9.140625" style="17"/>
  </cols>
  <sheetData>
    <row r="1" spans="1:11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1" ht="14.45" customHeight="1" x14ac:dyDescent="0.2"/>
    <row r="5" spans="1:11" ht="14.45" customHeight="1" x14ac:dyDescent="0.2">
      <c r="A5" s="112" t="s">
        <v>232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</row>
    <row r="6" spans="1:11" ht="14.45" customHeight="1" x14ac:dyDescent="0.2">
      <c r="I6" s="20" t="s">
        <v>224</v>
      </c>
      <c r="K6" s="20" t="s">
        <v>225</v>
      </c>
    </row>
    <row r="7" spans="1:11" ht="29.1" customHeight="1" x14ac:dyDescent="0.2">
      <c r="A7" s="20" t="s">
        <v>261</v>
      </c>
      <c r="C7" s="23" t="s">
        <v>262</v>
      </c>
      <c r="E7" s="23" t="s">
        <v>263</v>
      </c>
      <c r="G7" s="23" t="s">
        <v>264</v>
      </c>
      <c r="I7" s="22" t="s">
        <v>265</v>
      </c>
      <c r="K7" s="22" t="s">
        <v>265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7"/>
  <sheetViews>
    <sheetView rightToLeft="1" tabSelected="1" topLeftCell="A7" workbookViewId="0">
      <selection activeCell="X23" sqref="X23"/>
    </sheetView>
  </sheetViews>
  <sheetFormatPr defaultRowHeight="12.75" x14ac:dyDescent="0.2"/>
  <cols>
    <col min="1" max="1" width="28" style="17" bestFit="1" customWidth="1"/>
    <col min="2" max="2" width="1.28515625" style="17" customWidth="1"/>
    <col min="3" max="3" width="15.7109375" style="17" bestFit="1" customWidth="1"/>
    <col min="4" max="4" width="1.28515625" style="17" customWidth="1"/>
    <col min="5" max="5" width="11" style="17" bestFit="1" customWidth="1"/>
    <col min="6" max="7" width="1.28515625" style="17" customWidth="1"/>
    <col min="8" max="8" width="18.7109375" style="17" bestFit="1" customWidth="1"/>
    <col min="9" max="9" width="1.28515625" style="17" customWidth="1"/>
    <col min="10" max="10" width="16.85546875" style="17" bestFit="1" customWidth="1"/>
    <col min="11" max="11" width="1.28515625" style="17" customWidth="1"/>
    <col min="12" max="12" width="10.85546875" style="17" bestFit="1" customWidth="1"/>
    <col min="13" max="13" width="1.28515625" style="17" customWidth="1"/>
    <col min="14" max="14" width="16.85546875" style="17" bestFit="1" customWidth="1"/>
    <col min="15" max="15" width="1.28515625" style="17" customWidth="1"/>
    <col min="16" max="16" width="16.85546875" style="17" bestFit="1" customWidth="1"/>
    <col min="17" max="17" width="1.28515625" style="17" customWidth="1"/>
    <col min="18" max="18" width="10.85546875" style="17" bestFit="1" customWidth="1"/>
    <col min="19" max="19" width="1.28515625" style="17" customWidth="1"/>
    <col min="20" max="20" width="16.85546875" style="17" bestFit="1" customWidth="1"/>
    <col min="21" max="21" width="0.28515625" style="17" customWidth="1"/>
    <col min="22" max="16384" width="9.140625" style="17"/>
  </cols>
  <sheetData>
    <row r="1" spans="1:20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20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spans="1:20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</row>
    <row r="4" spans="1:20" ht="14.45" customHeight="1" x14ac:dyDescent="0.2"/>
    <row r="5" spans="1:20" ht="14.45" customHeight="1" x14ac:dyDescent="0.2">
      <c r="A5" s="112" t="s">
        <v>266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ht="14.45" customHeight="1" x14ac:dyDescent="0.2">
      <c r="A6" s="113" t="s">
        <v>208</v>
      </c>
      <c r="J6" s="113" t="s">
        <v>224</v>
      </c>
      <c r="K6" s="113"/>
      <c r="L6" s="113"/>
      <c r="M6" s="113"/>
      <c r="N6" s="113"/>
      <c r="P6" s="113" t="s">
        <v>225</v>
      </c>
      <c r="Q6" s="113"/>
      <c r="R6" s="113"/>
      <c r="S6" s="113"/>
      <c r="T6" s="113"/>
    </row>
    <row r="7" spans="1:20" ht="29.1" customHeight="1" x14ac:dyDescent="0.2">
      <c r="A7" s="113"/>
      <c r="C7" s="23" t="s">
        <v>267</v>
      </c>
      <c r="E7" s="146" t="s">
        <v>72</v>
      </c>
      <c r="F7" s="146"/>
      <c r="H7" s="23" t="s">
        <v>268</v>
      </c>
      <c r="J7" s="22" t="s">
        <v>269</v>
      </c>
      <c r="K7" s="19"/>
      <c r="L7" s="22" t="s">
        <v>259</v>
      </c>
      <c r="M7" s="19"/>
      <c r="N7" s="22" t="s">
        <v>270</v>
      </c>
      <c r="P7" s="22" t="s">
        <v>269</v>
      </c>
      <c r="Q7" s="19"/>
      <c r="R7" s="22" t="s">
        <v>259</v>
      </c>
      <c r="S7" s="19"/>
      <c r="T7" s="22" t="s">
        <v>270</v>
      </c>
    </row>
    <row r="8" spans="1:20" ht="21.75" customHeight="1" x14ac:dyDescent="0.2">
      <c r="A8" s="35" t="s">
        <v>149</v>
      </c>
      <c r="C8" s="19"/>
      <c r="E8" s="35" t="s">
        <v>152</v>
      </c>
      <c r="F8" s="19"/>
      <c r="H8" s="25">
        <v>23</v>
      </c>
      <c r="J8" s="88">
        <v>94520529030</v>
      </c>
      <c r="K8" s="89"/>
      <c r="L8" s="88">
        <v>0</v>
      </c>
      <c r="M8" s="89"/>
      <c r="N8" s="88">
        <v>94520529030</v>
      </c>
      <c r="O8" s="89"/>
      <c r="P8" s="88">
        <v>94520529030</v>
      </c>
      <c r="Q8" s="89"/>
      <c r="R8" s="88">
        <v>0</v>
      </c>
      <c r="S8" s="89"/>
      <c r="T8" s="88">
        <v>94520529030</v>
      </c>
    </row>
    <row r="9" spans="1:20" ht="21.75" customHeight="1" x14ac:dyDescent="0.2">
      <c r="A9" s="36" t="s">
        <v>153</v>
      </c>
      <c r="E9" s="36" t="s">
        <v>155</v>
      </c>
      <c r="H9" s="27">
        <v>40</v>
      </c>
      <c r="J9" s="90">
        <v>821917800</v>
      </c>
      <c r="K9" s="89"/>
      <c r="L9" s="90">
        <v>0</v>
      </c>
      <c r="M9" s="89"/>
      <c r="N9" s="90">
        <v>821917800</v>
      </c>
      <c r="O9" s="89"/>
      <c r="P9" s="90">
        <v>821917800</v>
      </c>
      <c r="Q9" s="89"/>
      <c r="R9" s="90">
        <v>0</v>
      </c>
      <c r="S9" s="89"/>
      <c r="T9" s="90">
        <v>821917800</v>
      </c>
    </row>
    <row r="10" spans="1:20" ht="21.75" customHeight="1" x14ac:dyDescent="0.2">
      <c r="A10" s="36" t="s">
        <v>130</v>
      </c>
      <c r="E10" s="36" t="s">
        <v>132</v>
      </c>
      <c r="H10" s="27">
        <v>23</v>
      </c>
      <c r="J10" s="90">
        <v>55744791600</v>
      </c>
      <c r="K10" s="89"/>
      <c r="L10" s="90">
        <v>0</v>
      </c>
      <c r="M10" s="89"/>
      <c r="N10" s="90">
        <v>55744791600</v>
      </c>
      <c r="O10" s="89"/>
      <c r="P10" s="90">
        <v>55744791600</v>
      </c>
      <c r="Q10" s="89"/>
      <c r="R10" s="90">
        <v>0</v>
      </c>
      <c r="S10" s="89"/>
      <c r="T10" s="90">
        <v>55744791600</v>
      </c>
    </row>
    <row r="11" spans="1:20" ht="21.75" customHeight="1" x14ac:dyDescent="0.2">
      <c r="A11" s="36" t="s">
        <v>156</v>
      </c>
      <c r="E11" s="36" t="s">
        <v>158</v>
      </c>
      <c r="H11" s="27">
        <v>40</v>
      </c>
      <c r="J11" s="90">
        <v>1643835600</v>
      </c>
      <c r="K11" s="89"/>
      <c r="L11" s="90">
        <v>0</v>
      </c>
      <c r="M11" s="89"/>
      <c r="N11" s="90">
        <v>1643835600</v>
      </c>
      <c r="O11" s="89"/>
      <c r="P11" s="90">
        <v>1643835600</v>
      </c>
      <c r="Q11" s="89"/>
      <c r="R11" s="90">
        <v>0</v>
      </c>
      <c r="S11" s="89"/>
      <c r="T11" s="90">
        <v>1643835600</v>
      </c>
    </row>
    <row r="12" spans="1:20" ht="21.75" customHeight="1" x14ac:dyDescent="0.2">
      <c r="A12" s="36" t="s">
        <v>159</v>
      </c>
      <c r="E12" s="36" t="s">
        <v>161</v>
      </c>
      <c r="H12" s="27">
        <v>40</v>
      </c>
      <c r="J12" s="90">
        <v>493150680</v>
      </c>
      <c r="K12" s="89"/>
      <c r="L12" s="90">
        <v>0</v>
      </c>
      <c r="M12" s="89"/>
      <c r="N12" s="90">
        <v>493150680</v>
      </c>
      <c r="O12" s="89"/>
      <c r="P12" s="90">
        <v>493150680</v>
      </c>
      <c r="Q12" s="89"/>
      <c r="R12" s="90">
        <v>0</v>
      </c>
      <c r="S12" s="89"/>
      <c r="T12" s="90">
        <v>493150680</v>
      </c>
    </row>
    <row r="13" spans="1:20" ht="21.75" customHeight="1" x14ac:dyDescent="0.2">
      <c r="A13" s="36" t="s">
        <v>162</v>
      </c>
      <c r="E13" s="36" t="s">
        <v>164</v>
      </c>
      <c r="H13" s="27">
        <v>40</v>
      </c>
      <c r="J13" s="90">
        <v>821917800</v>
      </c>
      <c r="K13" s="89"/>
      <c r="L13" s="90">
        <v>0</v>
      </c>
      <c r="M13" s="89"/>
      <c r="N13" s="90">
        <v>821917800</v>
      </c>
      <c r="O13" s="89"/>
      <c r="P13" s="90">
        <v>821917800</v>
      </c>
      <c r="Q13" s="89"/>
      <c r="R13" s="90">
        <v>0</v>
      </c>
      <c r="S13" s="89"/>
      <c r="T13" s="90">
        <v>821917800</v>
      </c>
    </row>
    <row r="14" spans="1:20" ht="21.75" customHeight="1" x14ac:dyDescent="0.2">
      <c r="A14" s="36" t="s">
        <v>165</v>
      </c>
      <c r="E14" s="36" t="s">
        <v>167</v>
      </c>
      <c r="H14" s="27">
        <v>40</v>
      </c>
      <c r="J14" s="90">
        <v>493150680</v>
      </c>
      <c r="K14" s="89"/>
      <c r="L14" s="90">
        <v>0</v>
      </c>
      <c r="M14" s="89"/>
      <c r="N14" s="90">
        <v>493150680</v>
      </c>
      <c r="O14" s="89"/>
      <c r="P14" s="90">
        <v>493150680</v>
      </c>
      <c r="Q14" s="89"/>
      <c r="R14" s="90">
        <v>0</v>
      </c>
      <c r="S14" s="89"/>
      <c r="T14" s="90">
        <v>493150680</v>
      </c>
    </row>
    <row r="15" spans="1:20" ht="21.75" customHeight="1" x14ac:dyDescent="0.2">
      <c r="A15" s="36" t="s">
        <v>168</v>
      </c>
      <c r="E15" s="36" t="s">
        <v>170</v>
      </c>
      <c r="H15" s="27">
        <v>40</v>
      </c>
      <c r="J15" s="90">
        <v>821917800</v>
      </c>
      <c r="K15" s="89"/>
      <c r="L15" s="90">
        <v>0</v>
      </c>
      <c r="M15" s="89"/>
      <c r="N15" s="90">
        <v>821917800</v>
      </c>
      <c r="O15" s="89"/>
      <c r="P15" s="90">
        <v>821917800</v>
      </c>
      <c r="Q15" s="89"/>
      <c r="R15" s="90">
        <v>0</v>
      </c>
      <c r="S15" s="89"/>
      <c r="T15" s="90">
        <v>821917800</v>
      </c>
    </row>
    <row r="16" spans="1:20" ht="21.75" customHeight="1" x14ac:dyDescent="0.2">
      <c r="A16" s="36" t="s">
        <v>141</v>
      </c>
      <c r="E16" s="36" t="s">
        <v>143</v>
      </c>
      <c r="H16" s="27">
        <v>23</v>
      </c>
      <c r="J16" s="90">
        <v>35242166052</v>
      </c>
      <c r="K16" s="89"/>
      <c r="L16" s="90">
        <v>0</v>
      </c>
      <c r="M16" s="89"/>
      <c r="N16" s="90">
        <v>35242166052</v>
      </c>
      <c r="O16" s="89"/>
      <c r="P16" s="90">
        <v>35242166052</v>
      </c>
      <c r="Q16" s="89"/>
      <c r="R16" s="90">
        <v>0</v>
      </c>
      <c r="S16" s="89"/>
      <c r="T16" s="90">
        <v>35242166052</v>
      </c>
    </row>
    <row r="17" spans="1:20" ht="21.75" customHeight="1" x14ac:dyDescent="0.2">
      <c r="A17" s="36" t="s">
        <v>128</v>
      </c>
      <c r="E17" s="36" t="s">
        <v>129</v>
      </c>
      <c r="H17" s="27">
        <v>23</v>
      </c>
      <c r="J17" s="90">
        <v>45990183563</v>
      </c>
      <c r="K17" s="89"/>
      <c r="L17" s="90">
        <v>0</v>
      </c>
      <c r="M17" s="89"/>
      <c r="N17" s="90">
        <v>45990183563</v>
      </c>
      <c r="O17" s="89"/>
      <c r="P17" s="90">
        <v>45990183563</v>
      </c>
      <c r="Q17" s="89"/>
      <c r="R17" s="90">
        <v>0</v>
      </c>
      <c r="S17" s="89"/>
      <c r="T17" s="90">
        <v>45990183563</v>
      </c>
    </row>
    <row r="18" spans="1:20" ht="21.75" customHeight="1" x14ac:dyDescent="0.2">
      <c r="A18" s="36" t="s">
        <v>125</v>
      </c>
      <c r="E18" s="36" t="s">
        <v>127</v>
      </c>
      <c r="H18" s="27">
        <v>23</v>
      </c>
      <c r="J18" s="90">
        <v>34801195556</v>
      </c>
      <c r="K18" s="89"/>
      <c r="L18" s="90">
        <v>0</v>
      </c>
      <c r="M18" s="89"/>
      <c r="N18" s="90">
        <v>34801195556</v>
      </c>
      <c r="O18" s="89"/>
      <c r="P18" s="90">
        <v>34801195556</v>
      </c>
      <c r="Q18" s="89"/>
      <c r="R18" s="90">
        <v>0</v>
      </c>
      <c r="S18" s="89"/>
      <c r="T18" s="90">
        <v>34801195556</v>
      </c>
    </row>
    <row r="19" spans="1:20" ht="21.75" customHeight="1" x14ac:dyDescent="0.2">
      <c r="A19" s="36" t="s">
        <v>120</v>
      </c>
      <c r="E19" s="36" t="s">
        <v>122</v>
      </c>
      <c r="H19" s="27">
        <v>23</v>
      </c>
      <c r="J19" s="90">
        <v>63183543</v>
      </c>
      <c r="K19" s="89"/>
      <c r="L19" s="90">
        <v>0</v>
      </c>
      <c r="M19" s="89"/>
      <c r="N19" s="90">
        <v>63183543</v>
      </c>
      <c r="O19" s="89"/>
      <c r="P19" s="90">
        <v>63183543</v>
      </c>
      <c r="Q19" s="89"/>
      <c r="R19" s="90">
        <v>0</v>
      </c>
      <c r="S19" s="89"/>
      <c r="T19" s="90">
        <v>63183543</v>
      </c>
    </row>
    <row r="20" spans="1:20" ht="21.75" customHeight="1" x14ac:dyDescent="0.2">
      <c r="A20" s="36" t="s">
        <v>123</v>
      </c>
      <c r="E20" s="36" t="s">
        <v>124</v>
      </c>
      <c r="H20" s="27">
        <v>23</v>
      </c>
      <c r="J20" s="90">
        <v>24279729412</v>
      </c>
      <c r="K20" s="89"/>
      <c r="L20" s="90">
        <v>0</v>
      </c>
      <c r="M20" s="89"/>
      <c r="N20" s="90">
        <v>24279729412</v>
      </c>
      <c r="O20" s="89"/>
      <c r="P20" s="90">
        <v>24279729412</v>
      </c>
      <c r="Q20" s="89"/>
      <c r="R20" s="90">
        <v>0</v>
      </c>
      <c r="S20" s="89"/>
      <c r="T20" s="90">
        <v>24279729412</v>
      </c>
    </row>
    <row r="21" spans="1:20" ht="21.75" customHeight="1" x14ac:dyDescent="0.2">
      <c r="A21" s="36" t="s">
        <v>117</v>
      </c>
      <c r="E21" s="36" t="s">
        <v>119</v>
      </c>
      <c r="H21" s="27">
        <v>23</v>
      </c>
      <c r="J21" s="90">
        <v>79294184309</v>
      </c>
      <c r="K21" s="89"/>
      <c r="L21" s="90">
        <v>0</v>
      </c>
      <c r="M21" s="89"/>
      <c r="N21" s="90">
        <v>79294184309</v>
      </c>
      <c r="O21" s="89"/>
      <c r="P21" s="90">
        <v>79294184309</v>
      </c>
      <c r="Q21" s="89"/>
      <c r="R21" s="90">
        <v>0</v>
      </c>
      <c r="S21" s="89"/>
      <c r="T21" s="90">
        <v>79294184309</v>
      </c>
    </row>
    <row r="22" spans="1:20" ht="21.75" customHeight="1" x14ac:dyDescent="0.2">
      <c r="A22" s="36" t="s">
        <v>74</v>
      </c>
      <c r="E22" s="36" t="s">
        <v>77</v>
      </c>
      <c r="H22" s="27">
        <v>23</v>
      </c>
      <c r="J22" s="90">
        <v>40969551368</v>
      </c>
      <c r="K22" s="89"/>
      <c r="L22" s="90">
        <v>0</v>
      </c>
      <c r="M22" s="89"/>
      <c r="N22" s="90">
        <v>40969551368</v>
      </c>
      <c r="O22" s="89"/>
      <c r="P22" s="90">
        <v>40969551368</v>
      </c>
      <c r="Q22" s="89"/>
      <c r="R22" s="90">
        <v>0</v>
      </c>
      <c r="S22" s="89"/>
      <c r="T22" s="90">
        <v>40969551368</v>
      </c>
    </row>
    <row r="23" spans="1:20" ht="21.75" customHeight="1" x14ac:dyDescent="0.2">
      <c r="A23" s="36" t="s">
        <v>138</v>
      </c>
      <c r="E23" s="36" t="s">
        <v>140</v>
      </c>
      <c r="H23" s="27">
        <v>23</v>
      </c>
      <c r="J23" s="90">
        <v>30059775773</v>
      </c>
      <c r="K23" s="89"/>
      <c r="L23" s="90">
        <v>0</v>
      </c>
      <c r="M23" s="89"/>
      <c r="N23" s="90">
        <v>30059775773</v>
      </c>
      <c r="O23" s="89"/>
      <c r="P23" s="90">
        <v>30059775773</v>
      </c>
      <c r="Q23" s="89"/>
      <c r="R23" s="90">
        <v>0</v>
      </c>
      <c r="S23" s="89"/>
      <c r="T23" s="90">
        <v>30059775773</v>
      </c>
    </row>
    <row r="24" spans="1:20" ht="21.75" customHeight="1" x14ac:dyDescent="0.2">
      <c r="A24" s="36" t="s">
        <v>114</v>
      </c>
      <c r="E24" s="36" t="s">
        <v>116</v>
      </c>
      <c r="H24" s="27">
        <v>23</v>
      </c>
      <c r="J24" s="90">
        <v>157295091849</v>
      </c>
      <c r="K24" s="89"/>
      <c r="L24" s="90">
        <v>0</v>
      </c>
      <c r="M24" s="89"/>
      <c r="N24" s="90">
        <v>157295091849</v>
      </c>
      <c r="O24" s="89"/>
      <c r="P24" s="90">
        <v>157295091849</v>
      </c>
      <c r="Q24" s="89"/>
      <c r="R24" s="90">
        <v>0</v>
      </c>
      <c r="S24" s="89"/>
      <c r="T24" s="90">
        <v>157295091849</v>
      </c>
    </row>
    <row r="25" spans="1:20" ht="21.75" customHeight="1" x14ac:dyDescent="0.2">
      <c r="A25" s="37" t="s">
        <v>111</v>
      </c>
      <c r="C25" s="29"/>
      <c r="E25" s="37" t="s">
        <v>113</v>
      </c>
      <c r="H25" s="30">
        <v>20.5</v>
      </c>
      <c r="J25" s="91">
        <v>8374109632</v>
      </c>
      <c r="K25" s="89"/>
      <c r="L25" s="91">
        <v>0</v>
      </c>
      <c r="M25" s="89"/>
      <c r="N25" s="91">
        <v>8374109632</v>
      </c>
      <c r="O25" s="89"/>
      <c r="P25" s="91">
        <v>8374109632</v>
      </c>
      <c r="Q25" s="89"/>
      <c r="R25" s="91">
        <v>0</v>
      </c>
      <c r="S25" s="89"/>
      <c r="T25" s="91">
        <v>8374109632</v>
      </c>
    </row>
    <row r="26" spans="1:20" ht="21.75" customHeight="1" x14ac:dyDescent="0.2">
      <c r="A26" s="38" t="s">
        <v>38</v>
      </c>
      <c r="C26" s="39"/>
      <c r="E26" s="39"/>
      <c r="H26" s="32"/>
      <c r="J26" s="92">
        <v>611730382047</v>
      </c>
      <c r="K26" s="89"/>
      <c r="L26" s="92">
        <v>0</v>
      </c>
      <c r="M26" s="89"/>
      <c r="N26" s="92">
        <v>611730382047</v>
      </c>
      <c r="O26" s="89"/>
      <c r="P26" s="92">
        <v>611730382047</v>
      </c>
      <c r="Q26" s="89"/>
      <c r="R26" s="92">
        <v>0</v>
      </c>
      <c r="S26" s="89"/>
      <c r="T26" s="92">
        <v>611730382047</v>
      </c>
    </row>
    <row r="27" spans="1:20" x14ac:dyDescent="0.2"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6"/>
  <sheetViews>
    <sheetView rightToLeft="1" topLeftCell="A27" workbookViewId="0">
      <selection activeCell="T8" sqref="T8"/>
    </sheetView>
  </sheetViews>
  <sheetFormatPr defaultRowHeight="12.75" x14ac:dyDescent="0.2"/>
  <cols>
    <col min="1" max="1" width="39.85546875" style="17" bestFit="1" customWidth="1"/>
    <col min="2" max="2" width="1.28515625" style="17" customWidth="1"/>
    <col min="3" max="3" width="16.140625" style="17" bestFit="1" customWidth="1"/>
    <col min="4" max="4" width="1.28515625" style="17" customWidth="1"/>
    <col min="5" max="5" width="13.85546875" style="17" bestFit="1" customWidth="1"/>
    <col min="6" max="6" width="1.28515625" style="17" customWidth="1"/>
    <col min="7" max="7" width="16.140625" style="17" bestFit="1" customWidth="1"/>
    <col min="8" max="8" width="1.28515625" style="17" customWidth="1"/>
    <col min="9" max="9" width="16.140625" style="17" bestFit="1" customWidth="1"/>
    <col min="10" max="10" width="1.28515625" style="17" customWidth="1"/>
    <col min="11" max="11" width="13.85546875" style="17" bestFit="1" customWidth="1"/>
    <col min="12" max="12" width="1.28515625" style="17" customWidth="1"/>
    <col min="13" max="13" width="16.140625" style="17" bestFit="1" customWidth="1"/>
    <col min="14" max="14" width="0.28515625" style="17" customWidth="1"/>
    <col min="15" max="16384" width="9.140625" style="17"/>
  </cols>
  <sheetData>
    <row r="1" spans="1:13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3" ht="14.45" customHeight="1" x14ac:dyDescent="0.2"/>
    <row r="5" spans="1:13" ht="14.45" customHeight="1" x14ac:dyDescent="0.2">
      <c r="A5" s="112" t="s">
        <v>271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4.45" customHeight="1" x14ac:dyDescent="0.2">
      <c r="A6" s="113" t="s">
        <v>208</v>
      </c>
      <c r="C6" s="113" t="s">
        <v>224</v>
      </c>
      <c r="D6" s="113"/>
      <c r="E6" s="113"/>
      <c r="F6" s="113"/>
      <c r="G6" s="113"/>
      <c r="I6" s="113" t="s">
        <v>225</v>
      </c>
      <c r="J6" s="113"/>
      <c r="K6" s="113"/>
      <c r="L6" s="113"/>
      <c r="M6" s="113"/>
    </row>
    <row r="7" spans="1:13" ht="29.1" customHeight="1" x14ac:dyDescent="0.2">
      <c r="A7" s="113"/>
      <c r="C7" s="22" t="s">
        <v>269</v>
      </c>
      <c r="D7" s="93"/>
      <c r="E7" s="22" t="s">
        <v>259</v>
      </c>
      <c r="F7" s="93"/>
      <c r="G7" s="22" t="s">
        <v>270</v>
      </c>
      <c r="H7" s="46"/>
      <c r="I7" s="22" t="s">
        <v>269</v>
      </c>
      <c r="J7" s="93"/>
      <c r="K7" s="22" t="s">
        <v>259</v>
      </c>
      <c r="L7" s="93"/>
      <c r="M7" s="22" t="s">
        <v>270</v>
      </c>
    </row>
    <row r="8" spans="1:13" ht="21.75" customHeight="1" x14ac:dyDescent="0.2">
      <c r="A8" s="35" t="s">
        <v>188</v>
      </c>
      <c r="C8" s="48">
        <v>4611</v>
      </c>
      <c r="D8" s="46"/>
      <c r="E8" s="48">
        <v>0</v>
      </c>
      <c r="F8" s="46"/>
      <c r="G8" s="48">
        <v>4611</v>
      </c>
      <c r="H8" s="46"/>
      <c r="I8" s="48">
        <v>4611</v>
      </c>
      <c r="J8" s="46"/>
      <c r="K8" s="48">
        <v>0</v>
      </c>
      <c r="L8" s="46"/>
      <c r="M8" s="48">
        <v>4611</v>
      </c>
    </row>
    <row r="9" spans="1:13" ht="21.75" customHeight="1" x14ac:dyDescent="0.2">
      <c r="A9" s="36" t="s">
        <v>189</v>
      </c>
      <c r="C9" s="51">
        <v>310684926</v>
      </c>
      <c r="D9" s="46"/>
      <c r="E9" s="51">
        <v>1172938</v>
      </c>
      <c r="F9" s="46"/>
      <c r="G9" s="51">
        <v>309511988</v>
      </c>
      <c r="H9" s="46"/>
      <c r="I9" s="51">
        <v>310684926</v>
      </c>
      <c r="J9" s="46"/>
      <c r="K9" s="51">
        <v>1172938</v>
      </c>
      <c r="L9" s="46"/>
      <c r="M9" s="51">
        <v>309511988</v>
      </c>
    </row>
    <row r="10" spans="1:13" ht="21.75" customHeight="1" x14ac:dyDescent="0.2">
      <c r="A10" s="36" t="s">
        <v>190</v>
      </c>
      <c r="C10" s="51">
        <v>225812</v>
      </c>
      <c r="D10" s="46"/>
      <c r="E10" s="51">
        <v>0</v>
      </c>
      <c r="F10" s="46"/>
      <c r="G10" s="51">
        <v>225812</v>
      </c>
      <c r="H10" s="46"/>
      <c r="I10" s="51">
        <v>225812</v>
      </c>
      <c r="J10" s="46"/>
      <c r="K10" s="51">
        <v>0</v>
      </c>
      <c r="L10" s="46"/>
      <c r="M10" s="51">
        <v>225812</v>
      </c>
    </row>
    <row r="11" spans="1:13" ht="21.75" customHeight="1" x14ac:dyDescent="0.2">
      <c r="A11" s="36" t="s">
        <v>191</v>
      </c>
      <c r="C11" s="51">
        <v>5690</v>
      </c>
      <c r="D11" s="46"/>
      <c r="E11" s="51">
        <v>0</v>
      </c>
      <c r="F11" s="46"/>
      <c r="G11" s="51">
        <v>5690</v>
      </c>
      <c r="H11" s="46"/>
      <c r="I11" s="51">
        <v>5690</v>
      </c>
      <c r="J11" s="46"/>
      <c r="K11" s="51">
        <v>0</v>
      </c>
      <c r="L11" s="46"/>
      <c r="M11" s="51">
        <v>5690</v>
      </c>
    </row>
    <row r="12" spans="1:13" ht="21.75" customHeight="1" x14ac:dyDescent="0.2">
      <c r="A12" s="36" t="s">
        <v>193</v>
      </c>
      <c r="C12" s="51">
        <v>4178</v>
      </c>
      <c r="D12" s="46"/>
      <c r="E12" s="51">
        <v>0</v>
      </c>
      <c r="F12" s="46"/>
      <c r="G12" s="51">
        <v>4178</v>
      </c>
      <c r="H12" s="46"/>
      <c r="I12" s="51">
        <v>4178</v>
      </c>
      <c r="J12" s="46"/>
      <c r="K12" s="51">
        <v>0</v>
      </c>
      <c r="L12" s="46"/>
      <c r="M12" s="51">
        <v>4178</v>
      </c>
    </row>
    <row r="13" spans="1:13" ht="21.75" customHeight="1" x14ac:dyDescent="0.2">
      <c r="A13" s="36" t="s">
        <v>194</v>
      </c>
      <c r="C13" s="51">
        <v>83476712314</v>
      </c>
      <c r="D13" s="46"/>
      <c r="E13" s="51">
        <v>85211131</v>
      </c>
      <c r="F13" s="46"/>
      <c r="G13" s="51">
        <v>83391501183</v>
      </c>
      <c r="H13" s="46"/>
      <c r="I13" s="51">
        <v>83476712314</v>
      </c>
      <c r="J13" s="46"/>
      <c r="K13" s="51">
        <v>85211131</v>
      </c>
      <c r="L13" s="46"/>
      <c r="M13" s="51">
        <v>83391501183</v>
      </c>
    </row>
    <row r="14" spans="1:13" ht="21.75" customHeight="1" x14ac:dyDescent="0.2">
      <c r="A14" s="36" t="s">
        <v>195</v>
      </c>
      <c r="C14" s="51">
        <v>5896</v>
      </c>
      <c r="D14" s="46"/>
      <c r="E14" s="51">
        <v>0</v>
      </c>
      <c r="F14" s="46"/>
      <c r="G14" s="51">
        <v>5896</v>
      </c>
      <c r="H14" s="46"/>
      <c r="I14" s="51">
        <v>5896</v>
      </c>
      <c r="J14" s="46"/>
      <c r="K14" s="51">
        <v>0</v>
      </c>
      <c r="L14" s="46"/>
      <c r="M14" s="51">
        <v>5896</v>
      </c>
    </row>
    <row r="15" spans="1:13" ht="21.75" customHeight="1" x14ac:dyDescent="0.2">
      <c r="A15" s="36" t="s">
        <v>194</v>
      </c>
      <c r="C15" s="51">
        <v>114749534238</v>
      </c>
      <c r="D15" s="46"/>
      <c r="E15" s="51">
        <v>747354761</v>
      </c>
      <c r="F15" s="46"/>
      <c r="G15" s="51">
        <v>114002179477</v>
      </c>
      <c r="H15" s="46"/>
      <c r="I15" s="51">
        <v>114749534238</v>
      </c>
      <c r="J15" s="46"/>
      <c r="K15" s="51">
        <v>747354761</v>
      </c>
      <c r="L15" s="46"/>
      <c r="M15" s="51">
        <v>114002179477</v>
      </c>
    </row>
    <row r="16" spans="1:13" ht="21.75" customHeight="1" x14ac:dyDescent="0.2">
      <c r="A16" s="36" t="s">
        <v>197</v>
      </c>
      <c r="C16" s="51">
        <v>78904109580</v>
      </c>
      <c r="D16" s="46"/>
      <c r="E16" s="51">
        <v>0</v>
      </c>
      <c r="F16" s="46"/>
      <c r="G16" s="51">
        <v>78904109580</v>
      </c>
      <c r="H16" s="46"/>
      <c r="I16" s="51">
        <v>78904109580</v>
      </c>
      <c r="J16" s="46"/>
      <c r="K16" s="51">
        <v>0</v>
      </c>
      <c r="L16" s="46"/>
      <c r="M16" s="51">
        <v>78904109580</v>
      </c>
    </row>
    <row r="17" spans="1:13" ht="21.75" customHeight="1" x14ac:dyDescent="0.2">
      <c r="A17" s="36" t="s">
        <v>198</v>
      </c>
      <c r="C17" s="51">
        <v>184109589030</v>
      </c>
      <c r="D17" s="46"/>
      <c r="E17" s="51">
        <v>0</v>
      </c>
      <c r="F17" s="46"/>
      <c r="G17" s="51">
        <v>184109589030</v>
      </c>
      <c r="H17" s="46"/>
      <c r="I17" s="51">
        <v>184109589030</v>
      </c>
      <c r="J17" s="46"/>
      <c r="K17" s="51">
        <v>0</v>
      </c>
      <c r="L17" s="46"/>
      <c r="M17" s="51">
        <v>184109589030</v>
      </c>
    </row>
    <row r="18" spans="1:13" ht="21.75" customHeight="1" x14ac:dyDescent="0.2">
      <c r="A18" s="36" t="s">
        <v>199</v>
      </c>
      <c r="C18" s="51">
        <v>20</v>
      </c>
      <c r="D18" s="46"/>
      <c r="E18" s="51">
        <v>0</v>
      </c>
      <c r="F18" s="46"/>
      <c r="G18" s="51">
        <v>20</v>
      </c>
      <c r="H18" s="46"/>
      <c r="I18" s="51">
        <v>20</v>
      </c>
      <c r="J18" s="46"/>
      <c r="K18" s="51">
        <v>0</v>
      </c>
      <c r="L18" s="46"/>
      <c r="M18" s="51">
        <v>20</v>
      </c>
    </row>
    <row r="19" spans="1:13" ht="21.75" customHeight="1" x14ac:dyDescent="0.2">
      <c r="A19" s="36" t="s">
        <v>200</v>
      </c>
      <c r="C19" s="51">
        <v>423979</v>
      </c>
      <c r="D19" s="46"/>
      <c r="E19" s="51">
        <v>0</v>
      </c>
      <c r="F19" s="46"/>
      <c r="G19" s="51">
        <v>423979</v>
      </c>
      <c r="H19" s="46"/>
      <c r="I19" s="51">
        <v>423979</v>
      </c>
      <c r="J19" s="46"/>
      <c r="K19" s="51">
        <v>0</v>
      </c>
      <c r="L19" s="46"/>
      <c r="M19" s="51">
        <v>423979</v>
      </c>
    </row>
    <row r="20" spans="1:13" ht="21.75" customHeight="1" x14ac:dyDescent="0.2">
      <c r="A20" s="36" t="s">
        <v>202</v>
      </c>
      <c r="C20" s="51">
        <v>39452054790</v>
      </c>
      <c r="D20" s="46"/>
      <c r="E20" s="51">
        <v>0</v>
      </c>
      <c r="F20" s="46"/>
      <c r="G20" s="51">
        <v>39452054790</v>
      </c>
      <c r="H20" s="46"/>
      <c r="I20" s="51">
        <v>39452054790</v>
      </c>
      <c r="J20" s="46"/>
      <c r="K20" s="51">
        <v>0</v>
      </c>
      <c r="L20" s="46"/>
      <c r="M20" s="51">
        <v>39452054790</v>
      </c>
    </row>
    <row r="21" spans="1:13" ht="21.75" customHeight="1" x14ac:dyDescent="0.2">
      <c r="A21" s="36" t="s">
        <v>202</v>
      </c>
      <c r="C21" s="51">
        <v>1525479450</v>
      </c>
      <c r="D21" s="46"/>
      <c r="E21" s="51">
        <v>4620141</v>
      </c>
      <c r="F21" s="46"/>
      <c r="G21" s="51">
        <v>1520859309</v>
      </c>
      <c r="H21" s="46"/>
      <c r="I21" s="51">
        <v>1525479450</v>
      </c>
      <c r="J21" s="46"/>
      <c r="K21" s="51">
        <v>4620141</v>
      </c>
      <c r="L21" s="46"/>
      <c r="M21" s="51">
        <v>1520859309</v>
      </c>
    </row>
    <row r="22" spans="1:13" ht="21.75" customHeight="1" x14ac:dyDescent="0.2">
      <c r="A22" s="36" t="s">
        <v>199</v>
      </c>
      <c r="C22" s="51">
        <v>33086986317</v>
      </c>
      <c r="D22" s="46"/>
      <c r="E22" s="51">
        <v>0</v>
      </c>
      <c r="F22" s="46"/>
      <c r="G22" s="51">
        <v>33086986317</v>
      </c>
      <c r="H22" s="46"/>
      <c r="I22" s="51">
        <v>33086986317</v>
      </c>
      <c r="J22" s="46"/>
      <c r="K22" s="51">
        <v>0</v>
      </c>
      <c r="L22" s="46"/>
      <c r="M22" s="51">
        <v>33086986317</v>
      </c>
    </row>
    <row r="23" spans="1:13" ht="21.75" customHeight="1" x14ac:dyDescent="0.2">
      <c r="A23" s="36" t="s">
        <v>199</v>
      </c>
      <c r="C23" s="51">
        <v>31761095874</v>
      </c>
      <c r="D23" s="46"/>
      <c r="E23" s="51">
        <v>50799098</v>
      </c>
      <c r="F23" s="46"/>
      <c r="G23" s="51">
        <v>31710296776</v>
      </c>
      <c r="H23" s="46"/>
      <c r="I23" s="51">
        <v>31761095874</v>
      </c>
      <c r="J23" s="46"/>
      <c r="K23" s="51">
        <v>50799098</v>
      </c>
      <c r="L23" s="46"/>
      <c r="M23" s="51">
        <v>31710296776</v>
      </c>
    </row>
    <row r="24" spans="1:13" ht="21.75" customHeight="1" x14ac:dyDescent="0.2">
      <c r="A24" s="36" t="s">
        <v>199</v>
      </c>
      <c r="C24" s="51">
        <v>13849315068</v>
      </c>
      <c r="D24" s="46"/>
      <c r="E24" s="51">
        <v>1013593762</v>
      </c>
      <c r="F24" s="46"/>
      <c r="G24" s="51">
        <v>12835721306</v>
      </c>
      <c r="H24" s="46"/>
      <c r="I24" s="51">
        <v>13849315068</v>
      </c>
      <c r="J24" s="46"/>
      <c r="K24" s="51">
        <v>1013593762</v>
      </c>
      <c r="L24" s="46"/>
      <c r="M24" s="51">
        <v>12835721306</v>
      </c>
    </row>
    <row r="25" spans="1:13" ht="21.75" customHeight="1" x14ac:dyDescent="0.2">
      <c r="A25" s="36" t="s">
        <v>199</v>
      </c>
      <c r="C25" s="51">
        <v>18465753424</v>
      </c>
      <c r="D25" s="46"/>
      <c r="E25" s="51">
        <v>1113934066</v>
      </c>
      <c r="F25" s="46"/>
      <c r="G25" s="51">
        <v>17351819358</v>
      </c>
      <c r="H25" s="46"/>
      <c r="I25" s="51">
        <v>18465753424</v>
      </c>
      <c r="J25" s="46"/>
      <c r="K25" s="51">
        <v>1113934066</v>
      </c>
      <c r="L25" s="46"/>
      <c r="M25" s="51">
        <v>17351819358</v>
      </c>
    </row>
    <row r="26" spans="1:13" ht="21.75" customHeight="1" x14ac:dyDescent="0.2">
      <c r="A26" s="36" t="s">
        <v>199</v>
      </c>
      <c r="C26" s="51">
        <v>113102739699</v>
      </c>
      <c r="D26" s="46"/>
      <c r="E26" s="51">
        <v>783512669</v>
      </c>
      <c r="F26" s="46"/>
      <c r="G26" s="51">
        <v>112319227030</v>
      </c>
      <c r="H26" s="46"/>
      <c r="I26" s="51">
        <v>113102739699</v>
      </c>
      <c r="J26" s="46"/>
      <c r="K26" s="51">
        <v>783512669</v>
      </c>
      <c r="L26" s="46"/>
      <c r="M26" s="51">
        <v>112319227030</v>
      </c>
    </row>
    <row r="27" spans="1:13" ht="21.75" customHeight="1" x14ac:dyDescent="0.2">
      <c r="A27" s="36" t="s">
        <v>199</v>
      </c>
      <c r="C27" s="51">
        <v>8</v>
      </c>
      <c r="D27" s="46"/>
      <c r="E27" s="51">
        <v>0</v>
      </c>
      <c r="F27" s="46"/>
      <c r="G27" s="51">
        <v>8</v>
      </c>
      <c r="H27" s="46"/>
      <c r="I27" s="51">
        <v>8</v>
      </c>
      <c r="J27" s="46"/>
      <c r="K27" s="51">
        <v>0</v>
      </c>
      <c r="L27" s="46"/>
      <c r="M27" s="51">
        <v>8</v>
      </c>
    </row>
    <row r="28" spans="1:13" ht="21.75" customHeight="1" x14ac:dyDescent="0.2">
      <c r="A28" s="36" t="s">
        <v>199</v>
      </c>
      <c r="C28" s="51">
        <v>729863015</v>
      </c>
      <c r="D28" s="46"/>
      <c r="E28" s="51">
        <v>0</v>
      </c>
      <c r="F28" s="46"/>
      <c r="G28" s="51">
        <v>729863015</v>
      </c>
      <c r="H28" s="46"/>
      <c r="I28" s="51">
        <v>729863015</v>
      </c>
      <c r="J28" s="46"/>
      <c r="K28" s="51">
        <v>0</v>
      </c>
      <c r="L28" s="46"/>
      <c r="M28" s="51">
        <v>729863015</v>
      </c>
    </row>
    <row r="29" spans="1:13" ht="21.75" customHeight="1" x14ac:dyDescent="0.2">
      <c r="A29" s="36" t="s">
        <v>199</v>
      </c>
      <c r="C29" s="51">
        <v>3</v>
      </c>
      <c r="D29" s="46"/>
      <c r="E29" s="51">
        <v>0</v>
      </c>
      <c r="F29" s="46"/>
      <c r="G29" s="51">
        <v>3</v>
      </c>
      <c r="H29" s="46"/>
      <c r="I29" s="51">
        <v>3</v>
      </c>
      <c r="J29" s="46"/>
      <c r="K29" s="51">
        <v>0</v>
      </c>
      <c r="L29" s="46"/>
      <c r="M29" s="51">
        <v>3</v>
      </c>
    </row>
    <row r="30" spans="1:13" ht="21.75" customHeight="1" x14ac:dyDescent="0.2">
      <c r="A30" s="36" t="s">
        <v>204</v>
      </c>
      <c r="C30" s="51">
        <v>112904109578</v>
      </c>
      <c r="D30" s="46"/>
      <c r="E30" s="51">
        <v>0</v>
      </c>
      <c r="F30" s="46"/>
      <c r="G30" s="51">
        <v>112904109578</v>
      </c>
      <c r="H30" s="46"/>
      <c r="I30" s="51">
        <v>112904109578</v>
      </c>
      <c r="J30" s="46"/>
      <c r="K30" s="51">
        <v>0</v>
      </c>
      <c r="L30" s="46"/>
      <c r="M30" s="51">
        <v>112904109578</v>
      </c>
    </row>
    <row r="31" spans="1:13" ht="21.75" customHeight="1" x14ac:dyDescent="0.2">
      <c r="A31" s="36" t="s">
        <v>204</v>
      </c>
      <c r="C31" s="51">
        <v>108561643825</v>
      </c>
      <c r="D31" s="46"/>
      <c r="E31" s="51">
        <v>0</v>
      </c>
      <c r="F31" s="46"/>
      <c r="G31" s="51">
        <v>108561643825</v>
      </c>
      <c r="H31" s="46"/>
      <c r="I31" s="51">
        <v>108561643825</v>
      </c>
      <c r="J31" s="46"/>
      <c r="K31" s="51">
        <v>0</v>
      </c>
      <c r="L31" s="46"/>
      <c r="M31" s="51">
        <v>108561643825</v>
      </c>
    </row>
    <row r="32" spans="1:13" ht="21.75" customHeight="1" x14ac:dyDescent="0.2">
      <c r="A32" s="36" t="s">
        <v>204</v>
      </c>
      <c r="C32" s="51">
        <v>29615616426</v>
      </c>
      <c r="D32" s="46"/>
      <c r="E32" s="51">
        <v>0</v>
      </c>
      <c r="F32" s="46"/>
      <c r="G32" s="51">
        <v>29615616426</v>
      </c>
      <c r="H32" s="46"/>
      <c r="I32" s="51">
        <v>29615616426</v>
      </c>
      <c r="J32" s="46"/>
      <c r="K32" s="51">
        <v>0</v>
      </c>
      <c r="L32" s="46"/>
      <c r="M32" s="51">
        <v>29615616426</v>
      </c>
    </row>
    <row r="33" spans="1:13" ht="21.75" customHeight="1" x14ac:dyDescent="0.2">
      <c r="A33" s="36" t="s">
        <v>199</v>
      </c>
      <c r="C33" s="51">
        <v>16904109582</v>
      </c>
      <c r="D33" s="46"/>
      <c r="E33" s="51">
        <v>329004483</v>
      </c>
      <c r="F33" s="46"/>
      <c r="G33" s="51">
        <v>16575105099</v>
      </c>
      <c r="H33" s="46"/>
      <c r="I33" s="51">
        <v>16904109582</v>
      </c>
      <c r="J33" s="46"/>
      <c r="K33" s="51">
        <v>329004483</v>
      </c>
      <c r="L33" s="46"/>
      <c r="M33" s="51">
        <v>16575105099</v>
      </c>
    </row>
    <row r="34" spans="1:13" ht="21.75" customHeight="1" x14ac:dyDescent="0.2">
      <c r="A34" s="36" t="s">
        <v>194</v>
      </c>
      <c r="C34" s="51">
        <v>4267232874</v>
      </c>
      <c r="D34" s="46"/>
      <c r="E34" s="51">
        <v>81872528</v>
      </c>
      <c r="F34" s="46"/>
      <c r="G34" s="51">
        <v>4185360346</v>
      </c>
      <c r="H34" s="46"/>
      <c r="I34" s="51">
        <v>4267232874</v>
      </c>
      <c r="J34" s="46"/>
      <c r="K34" s="51">
        <v>81872528</v>
      </c>
      <c r="L34" s="46"/>
      <c r="M34" s="51">
        <v>4185360346</v>
      </c>
    </row>
    <row r="35" spans="1:13" ht="21.75" customHeight="1" x14ac:dyDescent="0.2">
      <c r="A35" s="37" t="s">
        <v>199</v>
      </c>
      <c r="C35" s="54">
        <v>9452054792</v>
      </c>
      <c r="D35" s="46"/>
      <c r="E35" s="54">
        <v>226715864</v>
      </c>
      <c r="F35" s="46"/>
      <c r="G35" s="54">
        <v>9225338928</v>
      </c>
      <c r="H35" s="46"/>
      <c r="I35" s="54">
        <v>9452054792</v>
      </c>
      <c r="J35" s="46"/>
      <c r="K35" s="54">
        <v>226715864</v>
      </c>
      <c r="L35" s="46"/>
      <c r="M35" s="54">
        <v>9225338928</v>
      </c>
    </row>
    <row r="36" spans="1:13" ht="21.75" customHeight="1" x14ac:dyDescent="0.2">
      <c r="A36" s="38" t="s">
        <v>38</v>
      </c>
      <c r="C36" s="55">
        <v>995229354999</v>
      </c>
      <c r="D36" s="46"/>
      <c r="E36" s="55">
        <v>4437791441</v>
      </c>
      <c r="F36" s="46"/>
      <c r="G36" s="55">
        <v>990791563558</v>
      </c>
      <c r="H36" s="46"/>
      <c r="I36" s="55">
        <v>995229354999</v>
      </c>
      <c r="J36" s="46"/>
      <c r="K36" s="55">
        <v>4437791441</v>
      </c>
      <c r="L36" s="46"/>
      <c r="M36" s="55">
        <v>990791563558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5"/>
  <sheetViews>
    <sheetView rightToLeft="1" topLeftCell="A23" workbookViewId="0">
      <selection activeCell="Q34" activeCellId="2" sqref="Q13:R13 Q23:R23 Q34:R34"/>
    </sheetView>
  </sheetViews>
  <sheetFormatPr defaultRowHeight="12.75" x14ac:dyDescent="0.2"/>
  <cols>
    <col min="1" max="1" width="28" style="17" bestFit="1" customWidth="1"/>
    <col min="2" max="2" width="1.28515625" style="17" customWidth="1"/>
    <col min="3" max="3" width="11.7109375" style="17" bestFit="1" customWidth="1"/>
    <col min="4" max="4" width="1.28515625" style="17" customWidth="1"/>
    <col min="5" max="5" width="19.7109375" style="17" bestFit="1" customWidth="1"/>
    <col min="6" max="6" width="1.28515625" style="17" customWidth="1"/>
    <col min="7" max="7" width="19.5703125" style="17" bestFit="1" customWidth="1"/>
    <col min="8" max="8" width="1.28515625" style="17" customWidth="1"/>
    <col min="9" max="9" width="22" style="17" bestFit="1" customWidth="1"/>
    <col min="10" max="10" width="1.28515625" style="17" customWidth="1"/>
    <col min="11" max="11" width="11.7109375" style="17" bestFit="1" customWidth="1"/>
    <col min="12" max="12" width="1.28515625" style="17" customWidth="1"/>
    <col min="13" max="13" width="19.7109375" style="17" bestFit="1" customWidth="1"/>
    <col min="14" max="14" width="1.28515625" style="17" customWidth="1"/>
    <col min="15" max="15" width="19.5703125" style="17" bestFit="1" customWidth="1"/>
    <col min="16" max="16" width="1.28515625" style="17" customWidth="1"/>
    <col min="17" max="17" width="18.7109375" style="17" customWidth="1"/>
    <col min="18" max="18" width="1.28515625" style="17" customWidth="1"/>
    <col min="19" max="19" width="0.28515625" style="17" customWidth="1"/>
    <col min="20" max="16384" width="9.140625" style="17"/>
  </cols>
  <sheetData>
    <row r="1" spans="1:18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8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8" ht="14.45" customHeight="1" x14ac:dyDescent="0.2"/>
    <row r="5" spans="1:18" ht="25.5" customHeight="1" x14ac:dyDescent="0.2">
      <c r="A5" s="112" t="s">
        <v>272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</row>
    <row r="6" spans="1:18" ht="23.25" customHeight="1" x14ac:dyDescent="0.2">
      <c r="A6" s="113" t="s">
        <v>208</v>
      </c>
      <c r="C6" s="113" t="s">
        <v>224</v>
      </c>
      <c r="D6" s="113"/>
      <c r="E6" s="113"/>
      <c r="F6" s="113"/>
      <c r="G6" s="113"/>
      <c r="H6" s="113"/>
      <c r="I6" s="113"/>
      <c r="K6" s="113" t="s">
        <v>225</v>
      </c>
      <c r="L6" s="113"/>
      <c r="M6" s="113"/>
      <c r="N6" s="113"/>
      <c r="O6" s="113"/>
      <c r="P6" s="113"/>
      <c r="Q6" s="113"/>
      <c r="R6" s="113"/>
    </row>
    <row r="7" spans="1:18" ht="29.1" customHeight="1" x14ac:dyDescent="0.2">
      <c r="A7" s="113"/>
      <c r="C7" s="22" t="s">
        <v>13</v>
      </c>
      <c r="D7" s="19"/>
      <c r="E7" s="22" t="s">
        <v>273</v>
      </c>
      <c r="F7" s="19"/>
      <c r="G7" s="22" t="s">
        <v>274</v>
      </c>
      <c r="H7" s="19"/>
      <c r="I7" s="22" t="s">
        <v>275</v>
      </c>
      <c r="K7" s="22" t="s">
        <v>13</v>
      </c>
      <c r="L7" s="19"/>
      <c r="M7" s="22" t="s">
        <v>273</v>
      </c>
      <c r="N7" s="19"/>
      <c r="O7" s="22" t="s">
        <v>274</v>
      </c>
      <c r="P7" s="19"/>
      <c r="Q7" s="152" t="s">
        <v>275</v>
      </c>
      <c r="R7" s="152"/>
    </row>
    <row r="8" spans="1:18" ht="21.75" customHeight="1" x14ac:dyDescent="0.2">
      <c r="A8" s="35" t="s">
        <v>35</v>
      </c>
      <c r="C8" s="94">
        <v>14170105</v>
      </c>
      <c r="D8" s="95"/>
      <c r="E8" s="94">
        <v>78503734716</v>
      </c>
      <c r="F8" s="95"/>
      <c r="G8" s="94">
        <v>75985696924</v>
      </c>
      <c r="H8" s="95"/>
      <c r="I8" s="94">
        <v>2518037792</v>
      </c>
      <c r="J8" s="95"/>
      <c r="K8" s="94">
        <v>14170105</v>
      </c>
      <c r="L8" s="95"/>
      <c r="M8" s="94">
        <v>78503734716</v>
      </c>
      <c r="N8" s="95"/>
      <c r="O8" s="94">
        <v>75985696924</v>
      </c>
      <c r="P8" s="95"/>
      <c r="Q8" s="153">
        <v>2518037792</v>
      </c>
      <c r="R8" s="153"/>
    </row>
    <row r="9" spans="1:18" ht="21.75" customHeight="1" x14ac:dyDescent="0.2">
      <c r="A9" s="36" t="s">
        <v>34</v>
      </c>
      <c r="C9" s="96">
        <v>1442633</v>
      </c>
      <c r="D9" s="95"/>
      <c r="E9" s="96">
        <v>82668053944</v>
      </c>
      <c r="F9" s="95"/>
      <c r="G9" s="96">
        <v>75511885662</v>
      </c>
      <c r="H9" s="95"/>
      <c r="I9" s="96">
        <v>7156168282</v>
      </c>
      <c r="J9" s="95"/>
      <c r="K9" s="96">
        <v>1442633</v>
      </c>
      <c r="L9" s="95"/>
      <c r="M9" s="96">
        <v>82668053944</v>
      </c>
      <c r="N9" s="95"/>
      <c r="O9" s="96">
        <v>75511885662</v>
      </c>
      <c r="P9" s="95"/>
      <c r="Q9" s="151">
        <v>7156168282</v>
      </c>
      <c r="R9" s="151"/>
    </row>
    <row r="10" spans="1:18" ht="21.75" customHeight="1" x14ac:dyDescent="0.2">
      <c r="A10" s="36" t="s">
        <v>20</v>
      </c>
      <c r="C10" s="96">
        <v>225000</v>
      </c>
      <c r="D10" s="95"/>
      <c r="E10" s="96">
        <v>7774895441</v>
      </c>
      <c r="F10" s="95"/>
      <c r="G10" s="96">
        <v>8249484712</v>
      </c>
      <c r="H10" s="95"/>
      <c r="I10" s="96">
        <v>-474589271</v>
      </c>
      <c r="J10" s="95"/>
      <c r="K10" s="96">
        <v>225000</v>
      </c>
      <c r="L10" s="95"/>
      <c r="M10" s="96">
        <v>7774895441</v>
      </c>
      <c r="N10" s="95"/>
      <c r="O10" s="96">
        <v>8249484712</v>
      </c>
      <c r="P10" s="95"/>
      <c r="Q10" s="151">
        <v>-474589271</v>
      </c>
      <c r="R10" s="151"/>
    </row>
    <row r="11" spans="1:18" ht="21.75" customHeight="1" x14ac:dyDescent="0.2">
      <c r="A11" s="36" t="s">
        <v>22</v>
      </c>
      <c r="C11" s="96">
        <v>3696</v>
      </c>
      <c r="D11" s="95"/>
      <c r="E11" s="96">
        <v>85744517</v>
      </c>
      <c r="F11" s="95"/>
      <c r="G11" s="96">
        <v>68434242</v>
      </c>
      <c r="H11" s="95"/>
      <c r="I11" s="96">
        <v>17310275</v>
      </c>
      <c r="J11" s="95"/>
      <c r="K11" s="96">
        <v>3696</v>
      </c>
      <c r="L11" s="95"/>
      <c r="M11" s="96">
        <v>85744517</v>
      </c>
      <c r="N11" s="95"/>
      <c r="O11" s="96">
        <v>68434242</v>
      </c>
      <c r="P11" s="95"/>
      <c r="Q11" s="151">
        <v>17310275</v>
      </c>
      <c r="R11" s="151"/>
    </row>
    <row r="12" spans="1:18" ht="21.75" customHeight="1" x14ac:dyDescent="0.2">
      <c r="A12" s="36" t="s">
        <v>33</v>
      </c>
      <c r="C12" s="96">
        <v>10546161</v>
      </c>
      <c r="D12" s="95"/>
      <c r="E12" s="96">
        <v>65342401115</v>
      </c>
      <c r="F12" s="95"/>
      <c r="G12" s="96">
        <v>62604910588</v>
      </c>
      <c r="H12" s="95"/>
      <c r="I12" s="96">
        <v>2737490527</v>
      </c>
      <c r="J12" s="95"/>
      <c r="K12" s="96">
        <v>10546161</v>
      </c>
      <c r="L12" s="95"/>
      <c r="M12" s="96">
        <v>65342401115</v>
      </c>
      <c r="N12" s="95"/>
      <c r="O12" s="96">
        <v>62604910588</v>
      </c>
      <c r="P12" s="95"/>
      <c r="Q12" s="151">
        <v>2737490527</v>
      </c>
      <c r="R12" s="151"/>
    </row>
    <row r="13" spans="1:18" ht="21.75" customHeight="1" thickBot="1" x14ac:dyDescent="0.25">
      <c r="A13" s="38" t="s">
        <v>38</v>
      </c>
      <c r="C13" s="98">
        <f>SUM(C8:C12)</f>
        <v>26387595</v>
      </c>
      <c r="D13" s="95"/>
      <c r="E13" s="98">
        <f>SUM(E8:E12)</f>
        <v>234374829733</v>
      </c>
      <c r="F13" s="95"/>
      <c r="G13" s="98">
        <f>SUM(G8:G12)</f>
        <v>222420412128</v>
      </c>
      <c r="H13" s="95"/>
      <c r="I13" s="98">
        <f>SUM(I8:I12)</f>
        <v>11954417605</v>
      </c>
      <c r="J13" s="95"/>
      <c r="K13" s="98">
        <f>SUM(K8:K12)</f>
        <v>26387595</v>
      </c>
      <c r="L13" s="95"/>
      <c r="M13" s="98">
        <f>SUM(M8:M12)</f>
        <v>234374829733</v>
      </c>
      <c r="N13" s="95"/>
      <c r="O13" s="98">
        <f>SUM(O8:O12)</f>
        <v>222420412128</v>
      </c>
      <c r="P13" s="95"/>
      <c r="Q13" s="154">
        <f>SUM(Q8:R12)</f>
        <v>11954417605</v>
      </c>
      <c r="R13" s="154"/>
    </row>
    <row r="18" spans="1:18" customFormat="1" ht="31.5" customHeight="1" x14ac:dyDescent="0.2">
      <c r="A18" s="138" t="s">
        <v>306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</row>
    <row r="19" spans="1:18" customFormat="1" ht="30.75" customHeight="1" x14ac:dyDescent="0.2">
      <c r="A19" s="139" t="s">
        <v>208</v>
      </c>
      <c r="B19" s="72"/>
      <c r="C19" s="139" t="s">
        <v>224</v>
      </c>
      <c r="D19" s="139"/>
      <c r="E19" s="139"/>
      <c r="F19" s="139"/>
      <c r="G19" s="139"/>
      <c r="H19" s="139"/>
      <c r="I19" s="139"/>
      <c r="J19" s="72"/>
      <c r="K19" s="139" t="s">
        <v>225</v>
      </c>
      <c r="L19" s="139"/>
      <c r="M19" s="139"/>
      <c r="N19" s="139"/>
      <c r="O19" s="139"/>
      <c r="P19" s="139"/>
      <c r="Q19" s="139"/>
      <c r="R19" s="139"/>
    </row>
    <row r="20" spans="1:18" customFormat="1" ht="42" customHeight="1" x14ac:dyDescent="0.2">
      <c r="A20" s="139"/>
      <c r="B20" s="72"/>
      <c r="C20" s="99" t="s">
        <v>13</v>
      </c>
      <c r="D20" s="100"/>
      <c r="E20" s="99" t="s">
        <v>273</v>
      </c>
      <c r="F20" s="100"/>
      <c r="G20" s="99" t="s">
        <v>274</v>
      </c>
      <c r="H20" s="100"/>
      <c r="I20" s="99" t="s">
        <v>275</v>
      </c>
      <c r="J20" s="72"/>
      <c r="K20" s="99" t="s">
        <v>13</v>
      </c>
      <c r="L20" s="100"/>
      <c r="M20" s="99" t="s">
        <v>273</v>
      </c>
      <c r="N20" s="100"/>
      <c r="O20" s="99" t="s">
        <v>274</v>
      </c>
      <c r="P20" s="100"/>
      <c r="Q20" s="150" t="s">
        <v>275</v>
      </c>
      <c r="R20" s="150"/>
    </row>
    <row r="21" spans="1:18" customFormat="1" ht="18.75" x14ac:dyDescent="0.2">
      <c r="A21" s="36" t="s">
        <v>64</v>
      </c>
      <c r="C21" s="96">
        <v>5123</v>
      </c>
      <c r="D21" s="95"/>
      <c r="E21" s="96">
        <v>237728966</v>
      </c>
      <c r="F21" s="95"/>
      <c r="G21" s="96">
        <v>232350383</v>
      </c>
      <c r="H21" s="95"/>
      <c r="I21" s="96">
        <v>5378583</v>
      </c>
      <c r="J21" s="95"/>
      <c r="K21" s="96">
        <v>5123</v>
      </c>
      <c r="L21" s="95"/>
      <c r="M21" s="96">
        <v>237728966</v>
      </c>
      <c r="N21" s="95"/>
      <c r="O21" s="96">
        <v>232350383</v>
      </c>
      <c r="P21" s="95"/>
      <c r="Q21" s="151">
        <v>5378583</v>
      </c>
      <c r="R21" s="151"/>
    </row>
    <row r="22" spans="1:18" customFormat="1" ht="18.75" x14ac:dyDescent="0.2">
      <c r="A22" s="36" t="s">
        <v>60</v>
      </c>
      <c r="C22" s="96">
        <v>4000000</v>
      </c>
      <c r="D22" s="95"/>
      <c r="E22" s="96">
        <v>41898077375</v>
      </c>
      <c r="F22" s="95"/>
      <c r="G22" s="96">
        <v>39908000000</v>
      </c>
      <c r="H22" s="95"/>
      <c r="I22" s="96">
        <v>1990077375</v>
      </c>
      <c r="J22" s="95"/>
      <c r="K22" s="96">
        <v>4000000</v>
      </c>
      <c r="L22" s="95"/>
      <c r="M22" s="96">
        <v>41898077375</v>
      </c>
      <c r="N22" s="95"/>
      <c r="O22" s="96">
        <v>39908000000</v>
      </c>
      <c r="P22" s="95"/>
      <c r="Q22" s="151">
        <v>1990077375</v>
      </c>
      <c r="R22" s="151"/>
    </row>
    <row r="23" spans="1:18" customFormat="1" ht="21.75" thickBot="1" x14ac:dyDescent="0.25">
      <c r="A23" s="102" t="s">
        <v>38</v>
      </c>
      <c r="C23" s="103">
        <f>SUM(C21:C22)</f>
        <v>4005123</v>
      </c>
      <c r="D23" s="101"/>
      <c r="E23" s="103">
        <f>SUM(E21:E22)</f>
        <v>42135806341</v>
      </c>
      <c r="F23" s="101"/>
      <c r="G23" s="103">
        <f>SUM(G21:G22)</f>
        <v>40140350383</v>
      </c>
      <c r="H23" s="101"/>
      <c r="I23" s="103">
        <f>SUM(I21:I22)</f>
        <v>1995455958</v>
      </c>
      <c r="J23" s="101"/>
      <c r="K23" s="103">
        <f>SUM(K21:K22)</f>
        <v>4005123</v>
      </c>
      <c r="L23" s="101"/>
      <c r="M23" s="103">
        <f>SUM(M21:M22)</f>
        <v>42135806341</v>
      </c>
      <c r="N23" s="101"/>
      <c r="O23" s="103">
        <f>SUM(O21:O22)</f>
        <v>40140350383</v>
      </c>
      <c r="P23" s="101"/>
      <c r="Q23" s="149">
        <f>SUM(Q21:R22)</f>
        <v>1995455958</v>
      </c>
      <c r="R23" s="149"/>
    </row>
    <row r="27" spans="1:18" ht="26.25" customHeight="1" x14ac:dyDescent="0.2">
      <c r="A27" s="138" t="s">
        <v>307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</row>
    <row r="28" spans="1:18" customFormat="1" ht="32.25" customHeight="1" x14ac:dyDescent="0.2">
      <c r="A28" s="139" t="s">
        <v>208</v>
      </c>
      <c r="B28" s="72"/>
      <c r="C28" s="139" t="s">
        <v>224</v>
      </c>
      <c r="D28" s="139"/>
      <c r="E28" s="139"/>
      <c r="F28" s="139"/>
      <c r="G28" s="139"/>
      <c r="H28" s="139"/>
      <c r="I28" s="139"/>
      <c r="J28" s="72"/>
      <c r="K28" s="139" t="s">
        <v>225</v>
      </c>
      <c r="L28" s="139"/>
      <c r="M28" s="139"/>
      <c r="N28" s="139"/>
      <c r="O28" s="139"/>
      <c r="P28" s="139"/>
      <c r="Q28" s="139"/>
      <c r="R28" s="139"/>
    </row>
    <row r="29" spans="1:18" customFormat="1" ht="46.5" customHeight="1" x14ac:dyDescent="0.2">
      <c r="A29" s="139"/>
      <c r="B29" s="72"/>
      <c r="C29" s="99" t="s">
        <v>13</v>
      </c>
      <c r="D29" s="100"/>
      <c r="E29" s="99" t="s">
        <v>273</v>
      </c>
      <c r="F29" s="100"/>
      <c r="G29" s="99" t="s">
        <v>274</v>
      </c>
      <c r="H29" s="100"/>
      <c r="I29" s="99" t="s">
        <v>275</v>
      </c>
      <c r="J29" s="72"/>
      <c r="K29" s="99" t="s">
        <v>13</v>
      </c>
      <c r="L29" s="100"/>
      <c r="M29" s="99" t="s">
        <v>273</v>
      </c>
      <c r="N29" s="100"/>
      <c r="O29" s="99" t="s">
        <v>274</v>
      </c>
      <c r="P29" s="100"/>
      <c r="Q29" s="150" t="s">
        <v>275</v>
      </c>
      <c r="R29" s="150"/>
    </row>
    <row r="30" spans="1:18" ht="21.75" customHeight="1" x14ac:dyDescent="0.2">
      <c r="A30" s="36" t="s">
        <v>114</v>
      </c>
      <c r="C30" s="96">
        <v>6000000</v>
      </c>
      <c r="D30" s="95"/>
      <c r="E30" s="96">
        <v>5933640000000</v>
      </c>
      <c r="F30" s="95"/>
      <c r="G30" s="96">
        <v>5912850055926</v>
      </c>
      <c r="H30" s="95"/>
      <c r="I30" s="96">
        <v>20789944074</v>
      </c>
      <c r="J30" s="95"/>
      <c r="K30" s="96">
        <v>6000000</v>
      </c>
      <c r="L30" s="95"/>
      <c r="M30" s="96">
        <v>5933640000000</v>
      </c>
      <c r="N30" s="95"/>
      <c r="O30" s="96">
        <v>5912850055926</v>
      </c>
      <c r="P30" s="95"/>
      <c r="Q30" s="151">
        <v>20789944074</v>
      </c>
      <c r="R30" s="151"/>
    </row>
    <row r="31" spans="1:18" ht="21.75" customHeight="1" x14ac:dyDescent="0.2">
      <c r="A31" s="36" t="s">
        <v>138</v>
      </c>
      <c r="C31" s="96">
        <v>5000</v>
      </c>
      <c r="D31" s="95"/>
      <c r="E31" s="96">
        <v>4149842298</v>
      </c>
      <c r="F31" s="95"/>
      <c r="G31" s="96">
        <v>4280825824</v>
      </c>
      <c r="H31" s="95"/>
      <c r="I31" s="96">
        <v>-130983526</v>
      </c>
      <c r="J31" s="95"/>
      <c r="K31" s="96">
        <v>5000</v>
      </c>
      <c r="L31" s="95"/>
      <c r="M31" s="96">
        <v>4149842298</v>
      </c>
      <c r="N31" s="95"/>
      <c r="O31" s="96">
        <v>4280825824</v>
      </c>
      <c r="P31" s="95"/>
      <c r="Q31" s="151">
        <v>-130983526</v>
      </c>
      <c r="R31" s="151"/>
    </row>
    <row r="32" spans="1:18" ht="21.75" customHeight="1" x14ac:dyDescent="0.2">
      <c r="A32" s="36" t="s">
        <v>117</v>
      </c>
      <c r="C32" s="96">
        <v>5005000</v>
      </c>
      <c r="D32" s="95"/>
      <c r="E32" s="96">
        <v>3966220412712</v>
      </c>
      <c r="F32" s="95"/>
      <c r="G32" s="96">
        <v>4060099369891</v>
      </c>
      <c r="H32" s="95"/>
      <c r="I32" s="96">
        <v>-93878957179</v>
      </c>
      <c r="J32" s="95"/>
      <c r="K32" s="96">
        <v>5005000</v>
      </c>
      <c r="L32" s="95"/>
      <c r="M32" s="96">
        <v>3966220412712</v>
      </c>
      <c r="N32" s="95"/>
      <c r="O32" s="96">
        <v>4060099369891</v>
      </c>
      <c r="P32" s="95"/>
      <c r="Q32" s="151">
        <v>-93878957179</v>
      </c>
      <c r="R32" s="151"/>
    </row>
    <row r="33" spans="1:18" ht="21.75" customHeight="1" x14ac:dyDescent="0.2">
      <c r="A33" s="37" t="s">
        <v>111</v>
      </c>
      <c r="C33" s="97">
        <v>2000000</v>
      </c>
      <c r="D33" s="95"/>
      <c r="E33" s="97">
        <v>2000000000000</v>
      </c>
      <c r="F33" s="95"/>
      <c r="G33" s="97">
        <v>1992176164875</v>
      </c>
      <c r="H33" s="95"/>
      <c r="I33" s="97">
        <v>7823835125</v>
      </c>
      <c r="J33" s="95"/>
      <c r="K33" s="97">
        <v>2000000</v>
      </c>
      <c r="L33" s="95"/>
      <c r="M33" s="97">
        <v>2000000000000</v>
      </c>
      <c r="N33" s="95"/>
      <c r="O33" s="97">
        <v>1992176164875</v>
      </c>
      <c r="P33" s="95"/>
      <c r="Q33" s="148">
        <v>7823835125</v>
      </c>
      <c r="R33" s="148"/>
    </row>
    <row r="34" spans="1:18" customFormat="1" ht="21.75" thickBot="1" x14ac:dyDescent="0.25">
      <c r="A34" s="102" t="s">
        <v>38</v>
      </c>
      <c r="C34" s="104">
        <f>SUM(C30:C33)</f>
        <v>13010000</v>
      </c>
      <c r="D34" s="105"/>
      <c r="E34" s="104">
        <f>SUM(E30:E33)</f>
        <v>11904010255010</v>
      </c>
      <c r="F34" s="105"/>
      <c r="G34" s="104">
        <f>SUM(G30:G33)</f>
        <v>11969406416516</v>
      </c>
      <c r="H34" s="105"/>
      <c r="I34" s="104">
        <f>SUM(I30:I33)</f>
        <v>-65396161506</v>
      </c>
      <c r="J34" s="105"/>
      <c r="K34" s="104">
        <f>SUM(K30:K33)</f>
        <v>13010000</v>
      </c>
      <c r="L34" s="105"/>
      <c r="M34" s="104">
        <f>SUM(M30:M33)</f>
        <v>11904010255010</v>
      </c>
      <c r="N34" s="105"/>
      <c r="O34" s="104">
        <f>SUM(O30:O33)</f>
        <v>11969406416516</v>
      </c>
      <c r="P34" s="105"/>
      <c r="Q34" s="147">
        <f>SUM(Q30:R33)</f>
        <v>-65396161506</v>
      </c>
      <c r="R34" s="147"/>
    </row>
    <row r="35" spans="1:18" ht="13.5" thickTop="1" x14ac:dyDescent="0.2"/>
  </sheetData>
  <mergeCells count="32">
    <mergeCell ref="Q8:R8"/>
    <mergeCell ref="Q9:R9"/>
    <mergeCell ref="Q10:R10"/>
    <mergeCell ref="Q13:R13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  <mergeCell ref="Q21:R21"/>
    <mergeCell ref="Q22:R22"/>
    <mergeCell ref="A18:R18"/>
    <mergeCell ref="A19:A20"/>
    <mergeCell ref="C19:I19"/>
    <mergeCell ref="K19:R19"/>
    <mergeCell ref="Q20:R20"/>
    <mergeCell ref="Q34:R34"/>
    <mergeCell ref="Q33:R33"/>
    <mergeCell ref="Q23:R23"/>
    <mergeCell ref="A27:R27"/>
    <mergeCell ref="A28:A29"/>
    <mergeCell ref="C28:I28"/>
    <mergeCell ref="K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S12" sqref="S12:W12"/>
    </sheetView>
  </sheetViews>
  <sheetFormatPr defaultRowHeight="12.75" x14ac:dyDescent="0.2"/>
  <cols>
    <col min="1" max="1" width="19.42578125" style="17" customWidth="1"/>
    <col min="2" max="2" width="1.28515625" style="17" customWidth="1"/>
    <col min="3" max="3" width="19.42578125" style="17" customWidth="1"/>
    <col min="4" max="4" width="1.28515625" style="17" customWidth="1"/>
    <col min="5" max="5" width="10.42578125" style="17" customWidth="1"/>
    <col min="6" max="6" width="1.28515625" style="17" customWidth="1"/>
    <col min="7" max="7" width="10.42578125" style="17" customWidth="1"/>
    <col min="8" max="8" width="1.28515625" style="17" customWidth="1"/>
    <col min="9" max="9" width="10.42578125" style="17" customWidth="1"/>
    <col min="10" max="10" width="1.28515625" style="17" customWidth="1"/>
    <col min="11" max="11" width="10.42578125" style="17" customWidth="1"/>
    <col min="12" max="12" width="1.28515625" style="17" customWidth="1"/>
    <col min="13" max="13" width="15.5703125" style="17" customWidth="1"/>
    <col min="14" max="14" width="1.28515625" style="17" customWidth="1"/>
    <col min="15" max="15" width="15.5703125" style="17" customWidth="1"/>
    <col min="16" max="16" width="1.28515625" style="17" customWidth="1"/>
    <col min="17" max="17" width="10.42578125" style="17" customWidth="1"/>
    <col min="18" max="18" width="1.28515625" style="17" customWidth="1"/>
    <col min="19" max="19" width="10.42578125" style="17" customWidth="1"/>
    <col min="20" max="20" width="1.28515625" style="17" customWidth="1"/>
    <col min="21" max="21" width="15.5703125" style="17" customWidth="1"/>
    <col min="22" max="22" width="1.28515625" style="17" customWidth="1"/>
    <col min="23" max="23" width="15.5703125" style="17" customWidth="1"/>
    <col min="24" max="24" width="1.28515625" style="17" customWidth="1"/>
    <col min="25" max="25" width="15.5703125" style="17" customWidth="1"/>
    <col min="26" max="26" width="0.28515625" style="17" customWidth="1"/>
    <col min="27" max="16384" width="9.140625" style="17"/>
  </cols>
  <sheetData>
    <row r="1" spans="1:25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</row>
    <row r="2" spans="1:25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</row>
    <row r="3" spans="1:25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</row>
    <row r="4" spans="1:25" ht="7.35" customHeight="1" x14ac:dyDescent="0.2"/>
    <row r="5" spans="1:25" ht="14.45" customHeight="1" x14ac:dyDescent="0.2">
      <c r="A5" s="112" t="s">
        <v>276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</row>
    <row r="6" spans="1:25" ht="7.35" customHeight="1" x14ac:dyDescent="0.2"/>
    <row r="7" spans="1:25" ht="14.45" customHeight="1" x14ac:dyDescent="0.2">
      <c r="E7" s="113" t="s">
        <v>224</v>
      </c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Y7" s="20" t="s">
        <v>225</v>
      </c>
    </row>
    <row r="8" spans="1:25" ht="29.1" customHeight="1" x14ac:dyDescent="0.2">
      <c r="A8" s="20" t="s">
        <v>277</v>
      </c>
      <c r="C8" s="20" t="s">
        <v>278</v>
      </c>
      <c r="E8" s="22" t="s">
        <v>43</v>
      </c>
      <c r="F8" s="19"/>
      <c r="G8" s="22" t="s">
        <v>13</v>
      </c>
      <c r="H8" s="19"/>
      <c r="I8" s="22" t="s">
        <v>42</v>
      </c>
      <c r="J8" s="19"/>
      <c r="K8" s="22" t="s">
        <v>279</v>
      </c>
      <c r="L8" s="19"/>
      <c r="M8" s="22" t="s">
        <v>280</v>
      </c>
      <c r="N8" s="19"/>
      <c r="O8" s="22" t="s">
        <v>281</v>
      </c>
      <c r="P8" s="19"/>
      <c r="Q8" s="22" t="s">
        <v>282</v>
      </c>
      <c r="R8" s="19"/>
      <c r="S8" s="22" t="s">
        <v>283</v>
      </c>
      <c r="T8" s="19"/>
      <c r="U8" s="22" t="s">
        <v>284</v>
      </c>
      <c r="V8" s="19"/>
      <c r="W8" s="22" t="s">
        <v>285</v>
      </c>
      <c r="Y8" s="22" t="s">
        <v>285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V69"/>
  <sheetViews>
    <sheetView rightToLeft="1" workbookViewId="0">
      <selection activeCell="Q69" sqref="Q69"/>
    </sheetView>
  </sheetViews>
  <sheetFormatPr defaultRowHeight="12.75" x14ac:dyDescent="0.2"/>
  <cols>
    <col min="1" max="1" width="28" style="17" bestFit="1" customWidth="1"/>
    <col min="2" max="2" width="1.28515625" style="17" customWidth="1"/>
    <col min="3" max="3" width="12.7109375" style="17" bestFit="1" customWidth="1"/>
    <col min="4" max="4" width="1.28515625" style="17" customWidth="1"/>
    <col min="5" max="5" width="19.5703125" style="17" bestFit="1" customWidth="1"/>
    <col min="6" max="6" width="1.28515625" style="17" customWidth="1"/>
    <col min="7" max="7" width="19.7109375" style="17" bestFit="1" customWidth="1"/>
    <col min="8" max="8" width="1.28515625" style="17" customWidth="1"/>
    <col min="9" max="9" width="26.42578125" style="17" bestFit="1" customWidth="1"/>
    <col min="10" max="10" width="1.28515625" style="17" customWidth="1"/>
    <col min="11" max="11" width="12.7109375" style="17" bestFit="1" customWidth="1"/>
    <col min="12" max="12" width="1.28515625" style="17" customWidth="1"/>
    <col min="13" max="13" width="19.5703125" style="17" bestFit="1" customWidth="1"/>
    <col min="14" max="14" width="1.28515625" style="17" customWidth="1"/>
    <col min="15" max="15" width="19.7109375" style="17" bestFit="1" customWidth="1"/>
    <col min="16" max="16" width="1.28515625" style="17" customWidth="1"/>
    <col min="17" max="17" width="17.42578125" style="17" customWidth="1"/>
    <col min="18" max="18" width="1.28515625" style="17" customWidth="1"/>
    <col min="19" max="19" width="0.28515625" style="17" customWidth="1"/>
    <col min="20" max="21" width="9.140625" style="17"/>
    <col min="22" max="22" width="13.42578125" style="17" bestFit="1" customWidth="1"/>
    <col min="23" max="16384" width="9.140625" style="17"/>
  </cols>
  <sheetData>
    <row r="1" spans="1:18" ht="29.1" customHeight="1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8" ht="21.75" customHeight="1" x14ac:dyDescent="0.2">
      <c r="A2" s="111" t="s">
        <v>205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ht="21.75" customHeight="1" x14ac:dyDescent="0.2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8" ht="14.45" customHeight="1" x14ac:dyDescent="0.2"/>
    <row r="5" spans="1:18" ht="17.25" customHeight="1" x14ac:dyDescent="0.2">
      <c r="A5" s="112" t="s">
        <v>286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</row>
    <row r="6" spans="1:18" ht="14.45" customHeight="1" x14ac:dyDescent="0.2">
      <c r="A6" s="113" t="s">
        <v>208</v>
      </c>
      <c r="C6" s="113" t="s">
        <v>224</v>
      </c>
      <c r="D6" s="113"/>
      <c r="E6" s="113"/>
      <c r="F6" s="113"/>
      <c r="G6" s="113"/>
      <c r="H6" s="113"/>
      <c r="I6" s="113"/>
      <c r="K6" s="113" t="s">
        <v>225</v>
      </c>
      <c r="L6" s="113"/>
      <c r="M6" s="113"/>
      <c r="N6" s="113"/>
      <c r="O6" s="113"/>
      <c r="P6" s="113"/>
      <c r="Q6" s="113"/>
      <c r="R6" s="113"/>
    </row>
    <row r="7" spans="1:18" ht="37.5" customHeight="1" x14ac:dyDescent="0.2">
      <c r="A7" s="113"/>
      <c r="C7" s="22" t="s">
        <v>13</v>
      </c>
      <c r="D7" s="19"/>
      <c r="E7" s="22" t="s">
        <v>15</v>
      </c>
      <c r="F7" s="19"/>
      <c r="G7" s="22" t="s">
        <v>274</v>
      </c>
      <c r="H7" s="19"/>
      <c r="I7" s="22" t="s">
        <v>287</v>
      </c>
      <c r="K7" s="22" t="s">
        <v>13</v>
      </c>
      <c r="L7" s="19"/>
      <c r="M7" s="22" t="s">
        <v>15</v>
      </c>
      <c r="N7" s="19"/>
      <c r="O7" s="22" t="s">
        <v>274</v>
      </c>
      <c r="P7" s="19"/>
      <c r="Q7" s="152" t="s">
        <v>287</v>
      </c>
      <c r="R7" s="152"/>
    </row>
    <row r="8" spans="1:18" ht="21.75" customHeight="1" x14ac:dyDescent="0.2">
      <c r="A8" s="35" t="s">
        <v>19</v>
      </c>
      <c r="C8" s="94">
        <v>37500000</v>
      </c>
      <c r="D8" s="95"/>
      <c r="E8" s="94">
        <v>161864043750</v>
      </c>
      <c r="F8" s="95"/>
      <c r="G8" s="94">
        <v>132095943750</v>
      </c>
      <c r="H8" s="95"/>
      <c r="I8" s="94">
        <v>29768099999</v>
      </c>
      <c r="J8" s="95"/>
      <c r="K8" s="94">
        <v>37500000</v>
      </c>
      <c r="L8" s="95"/>
      <c r="M8" s="94">
        <v>161864043750</v>
      </c>
      <c r="N8" s="95"/>
      <c r="O8" s="94">
        <v>132095943750</v>
      </c>
      <c r="P8" s="95"/>
      <c r="Q8" s="153">
        <v>29768099999</v>
      </c>
      <c r="R8" s="153"/>
    </row>
    <row r="9" spans="1:18" ht="21.75" customHeight="1" x14ac:dyDescent="0.2">
      <c r="A9" s="36" t="s">
        <v>33</v>
      </c>
      <c r="C9" s="96">
        <v>7123474</v>
      </c>
      <c r="D9" s="95"/>
      <c r="E9" s="96">
        <v>43894823280</v>
      </c>
      <c r="F9" s="95"/>
      <c r="G9" s="96">
        <v>42286899735</v>
      </c>
      <c r="H9" s="95"/>
      <c r="I9" s="96">
        <v>1607923545</v>
      </c>
      <c r="J9" s="95"/>
      <c r="K9" s="96">
        <v>7123474</v>
      </c>
      <c r="L9" s="95"/>
      <c r="M9" s="96">
        <v>43894823280</v>
      </c>
      <c r="N9" s="95"/>
      <c r="O9" s="96">
        <v>42286899735</v>
      </c>
      <c r="P9" s="95"/>
      <c r="Q9" s="151">
        <v>1607923545</v>
      </c>
      <c r="R9" s="151"/>
    </row>
    <row r="10" spans="1:18" ht="21.75" customHeight="1" x14ac:dyDescent="0.2">
      <c r="A10" s="36" t="s">
        <v>26</v>
      </c>
      <c r="C10" s="96">
        <v>540622</v>
      </c>
      <c r="D10" s="95"/>
      <c r="E10" s="96">
        <v>12584952590</v>
      </c>
      <c r="F10" s="95"/>
      <c r="G10" s="96">
        <v>10774526861</v>
      </c>
      <c r="H10" s="95"/>
      <c r="I10" s="96">
        <v>1810425729</v>
      </c>
      <c r="J10" s="95"/>
      <c r="K10" s="96">
        <v>540622</v>
      </c>
      <c r="L10" s="95"/>
      <c r="M10" s="96">
        <v>12584952590</v>
      </c>
      <c r="N10" s="95"/>
      <c r="O10" s="96">
        <v>10774526861</v>
      </c>
      <c r="P10" s="95"/>
      <c r="Q10" s="151">
        <v>1810425729</v>
      </c>
      <c r="R10" s="151"/>
    </row>
    <row r="11" spans="1:18" ht="21.75" customHeight="1" x14ac:dyDescent="0.2">
      <c r="A11" s="36" t="s">
        <v>32</v>
      </c>
      <c r="C11" s="96">
        <v>15038339</v>
      </c>
      <c r="D11" s="95"/>
      <c r="E11" s="96">
        <v>139372345253</v>
      </c>
      <c r="F11" s="95"/>
      <c r="G11" s="96">
        <v>109427499285</v>
      </c>
      <c r="H11" s="95"/>
      <c r="I11" s="96">
        <v>29944845968</v>
      </c>
      <c r="J11" s="95"/>
      <c r="K11" s="96">
        <v>15038339</v>
      </c>
      <c r="L11" s="95"/>
      <c r="M11" s="96">
        <v>139372345253</v>
      </c>
      <c r="N11" s="95"/>
      <c r="O11" s="96">
        <v>109427499285</v>
      </c>
      <c r="P11" s="95"/>
      <c r="Q11" s="151">
        <v>29944845968</v>
      </c>
      <c r="R11" s="151"/>
    </row>
    <row r="12" spans="1:18" ht="21.75" customHeight="1" x14ac:dyDescent="0.2">
      <c r="A12" s="36" t="s">
        <v>30</v>
      </c>
      <c r="C12" s="96">
        <v>27703767</v>
      </c>
      <c r="D12" s="95"/>
      <c r="E12" s="96">
        <v>105560128823</v>
      </c>
      <c r="F12" s="95"/>
      <c r="G12" s="96">
        <v>95988427874</v>
      </c>
      <c r="H12" s="95"/>
      <c r="I12" s="96">
        <v>9571700949</v>
      </c>
      <c r="J12" s="95"/>
      <c r="K12" s="96">
        <v>27703767</v>
      </c>
      <c r="L12" s="95"/>
      <c r="M12" s="96">
        <v>105560128823</v>
      </c>
      <c r="N12" s="95"/>
      <c r="O12" s="96">
        <v>95988427874</v>
      </c>
      <c r="P12" s="95"/>
      <c r="Q12" s="151">
        <v>9571700949</v>
      </c>
      <c r="R12" s="151"/>
    </row>
    <row r="13" spans="1:18" ht="21.75" customHeight="1" x14ac:dyDescent="0.2">
      <c r="A13" s="36" t="s">
        <v>24</v>
      </c>
      <c r="C13" s="96">
        <v>23023774</v>
      </c>
      <c r="D13" s="95"/>
      <c r="E13" s="96">
        <v>197616171963</v>
      </c>
      <c r="F13" s="95"/>
      <c r="G13" s="96">
        <v>210206339877</v>
      </c>
      <c r="H13" s="95"/>
      <c r="I13" s="96">
        <v>-12590167913</v>
      </c>
      <c r="J13" s="95"/>
      <c r="K13" s="96">
        <v>23023774</v>
      </c>
      <c r="L13" s="95"/>
      <c r="M13" s="96">
        <v>197616171963</v>
      </c>
      <c r="N13" s="95"/>
      <c r="O13" s="96">
        <v>210206339877</v>
      </c>
      <c r="P13" s="95"/>
      <c r="Q13" s="151">
        <v>-12590167913</v>
      </c>
      <c r="R13" s="151"/>
    </row>
    <row r="14" spans="1:18" ht="21.75" customHeight="1" x14ac:dyDescent="0.2">
      <c r="A14" s="36" t="s">
        <v>29</v>
      </c>
      <c r="C14" s="96">
        <v>5662381</v>
      </c>
      <c r="D14" s="95"/>
      <c r="E14" s="96">
        <v>80795623230</v>
      </c>
      <c r="F14" s="95"/>
      <c r="G14" s="96">
        <v>70443976309</v>
      </c>
      <c r="H14" s="95"/>
      <c r="I14" s="96">
        <v>10351646921</v>
      </c>
      <c r="J14" s="95"/>
      <c r="K14" s="96">
        <v>5662381</v>
      </c>
      <c r="L14" s="95"/>
      <c r="M14" s="96">
        <v>80795623230</v>
      </c>
      <c r="N14" s="95"/>
      <c r="O14" s="96">
        <v>70443976309</v>
      </c>
      <c r="P14" s="95"/>
      <c r="Q14" s="151">
        <v>10351646921</v>
      </c>
      <c r="R14" s="151"/>
    </row>
    <row r="15" spans="1:18" ht="21.75" customHeight="1" x14ac:dyDescent="0.2">
      <c r="A15" s="36" t="s">
        <v>36</v>
      </c>
      <c r="C15" s="96">
        <v>1793911</v>
      </c>
      <c r="D15" s="95"/>
      <c r="E15" s="96">
        <v>18654861832</v>
      </c>
      <c r="F15" s="95"/>
      <c r="G15" s="96">
        <v>13112188340</v>
      </c>
      <c r="H15" s="95"/>
      <c r="I15" s="96">
        <v>5542673492</v>
      </c>
      <c r="J15" s="95"/>
      <c r="K15" s="96">
        <v>1793911</v>
      </c>
      <c r="L15" s="95"/>
      <c r="M15" s="96">
        <v>18654861832</v>
      </c>
      <c r="N15" s="95"/>
      <c r="O15" s="96">
        <v>13112188340</v>
      </c>
      <c r="P15" s="95"/>
      <c r="Q15" s="151">
        <v>5542673492</v>
      </c>
      <c r="R15" s="151"/>
    </row>
    <row r="16" spans="1:18" ht="21.75" customHeight="1" x14ac:dyDescent="0.2">
      <c r="A16" s="36" t="s">
        <v>37</v>
      </c>
      <c r="C16" s="96">
        <v>118331</v>
      </c>
      <c r="D16" s="95"/>
      <c r="E16" s="96">
        <v>6629324375</v>
      </c>
      <c r="F16" s="95"/>
      <c r="G16" s="96">
        <v>6616975932</v>
      </c>
      <c r="H16" s="95"/>
      <c r="I16" s="96">
        <v>12348443</v>
      </c>
      <c r="J16" s="95"/>
      <c r="K16" s="96">
        <v>118331</v>
      </c>
      <c r="L16" s="95"/>
      <c r="M16" s="96">
        <v>6629324375</v>
      </c>
      <c r="N16" s="95"/>
      <c r="O16" s="96">
        <v>6616975932</v>
      </c>
      <c r="P16" s="95"/>
      <c r="Q16" s="151">
        <v>12348443</v>
      </c>
      <c r="R16" s="151"/>
    </row>
    <row r="17" spans="1:22" ht="21.75" customHeight="1" x14ac:dyDescent="0.2">
      <c r="A17" s="36" t="s">
        <v>23</v>
      </c>
      <c r="C17" s="96">
        <v>1325000</v>
      </c>
      <c r="D17" s="95"/>
      <c r="E17" s="96">
        <v>22692718765</v>
      </c>
      <c r="F17" s="95"/>
      <c r="G17" s="96">
        <v>23008260625</v>
      </c>
      <c r="H17" s="95"/>
      <c r="I17" s="96">
        <v>-315541860</v>
      </c>
      <c r="J17" s="95"/>
      <c r="K17" s="96">
        <v>1325000</v>
      </c>
      <c r="L17" s="95"/>
      <c r="M17" s="96">
        <v>22692718765</v>
      </c>
      <c r="N17" s="95"/>
      <c r="O17" s="96">
        <v>23008260625</v>
      </c>
      <c r="P17" s="95"/>
      <c r="Q17" s="151">
        <v>-315541860</v>
      </c>
      <c r="R17" s="151"/>
    </row>
    <row r="18" spans="1:22" ht="21.75" customHeight="1" x14ac:dyDescent="0.2">
      <c r="A18" s="36" t="s">
        <v>21</v>
      </c>
      <c r="C18" s="96">
        <v>1450000</v>
      </c>
      <c r="D18" s="95"/>
      <c r="E18" s="96">
        <v>13236881800</v>
      </c>
      <c r="F18" s="95"/>
      <c r="G18" s="96">
        <v>13855562145</v>
      </c>
      <c r="H18" s="95"/>
      <c r="I18" s="96">
        <v>-618680345</v>
      </c>
      <c r="J18" s="95"/>
      <c r="K18" s="96">
        <v>1450000</v>
      </c>
      <c r="L18" s="95"/>
      <c r="M18" s="96">
        <v>13236881800</v>
      </c>
      <c r="N18" s="95"/>
      <c r="O18" s="96">
        <v>13855562145</v>
      </c>
      <c r="P18" s="95"/>
      <c r="Q18" s="151">
        <v>-618680345</v>
      </c>
      <c r="R18" s="151"/>
    </row>
    <row r="19" spans="1:22" ht="21.75" customHeight="1" x14ac:dyDescent="0.2">
      <c r="A19" s="36" t="s">
        <v>27</v>
      </c>
      <c r="C19" s="96">
        <v>8750000</v>
      </c>
      <c r="D19" s="95"/>
      <c r="E19" s="96">
        <v>59821477625</v>
      </c>
      <c r="F19" s="95"/>
      <c r="G19" s="96">
        <v>50357794900</v>
      </c>
      <c r="H19" s="95"/>
      <c r="I19" s="96">
        <v>9463682725</v>
      </c>
      <c r="J19" s="95"/>
      <c r="K19" s="96">
        <v>8750000</v>
      </c>
      <c r="L19" s="95"/>
      <c r="M19" s="96">
        <v>59821477625</v>
      </c>
      <c r="N19" s="95"/>
      <c r="O19" s="96">
        <v>50357794900</v>
      </c>
      <c r="P19" s="95"/>
      <c r="Q19" s="151">
        <v>9463682725</v>
      </c>
      <c r="R19" s="151"/>
    </row>
    <row r="20" spans="1:22" ht="21.75" customHeight="1" x14ac:dyDescent="0.2">
      <c r="A20" s="36" t="s">
        <v>28</v>
      </c>
      <c r="C20" s="96">
        <v>5785000</v>
      </c>
      <c r="D20" s="95"/>
      <c r="E20" s="96">
        <v>52351371384</v>
      </c>
      <c r="F20" s="95"/>
      <c r="G20" s="96">
        <v>34767733473</v>
      </c>
      <c r="H20" s="95"/>
      <c r="I20" s="96">
        <v>17583637911</v>
      </c>
      <c r="J20" s="95"/>
      <c r="K20" s="96">
        <v>5785000</v>
      </c>
      <c r="L20" s="95"/>
      <c r="M20" s="96">
        <v>52351371384</v>
      </c>
      <c r="N20" s="95"/>
      <c r="O20" s="96">
        <v>34767733473</v>
      </c>
      <c r="P20" s="95"/>
      <c r="Q20" s="151">
        <v>17583637911</v>
      </c>
      <c r="R20" s="151"/>
    </row>
    <row r="21" spans="1:22" ht="21.75" customHeight="1" x14ac:dyDescent="0.2">
      <c r="A21" s="36" t="s">
        <v>31</v>
      </c>
      <c r="C21" s="96">
        <v>90000</v>
      </c>
      <c r="D21" s="95"/>
      <c r="E21" s="96">
        <v>2464798680</v>
      </c>
      <c r="F21" s="95"/>
      <c r="G21" s="96">
        <v>1753624352</v>
      </c>
      <c r="H21" s="95"/>
      <c r="I21" s="96">
        <v>711174328</v>
      </c>
      <c r="J21" s="95"/>
      <c r="K21" s="96">
        <v>90000</v>
      </c>
      <c r="L21" s="95"/>
      <c r="M21" s="96">
        <v>2464798680</v>
      </c>
      <c r="N21" s="95"/>
      <c r="O21" s="96">
        <v>1753624352</v>
      </c>
      <c r="P21" s="95"/>
      <c r="Q21" s="151">
        <v>711174328</v>
      </c>
      <c r="R21" s="151"/>
    </row>
    <row r="22" spans="1:22" ht="21.75" customHeight="1" x14ac:dyDescent="0.2">
      <c r="A22" s="36" t="s">
        <v>25</v>
      </c>
      <c r="C22" s="96">
        <v>965825</v>
      </c>
      <c r="D22" s="95"/>
      <c r="E22" s="96">
        <v>10379029840</v>
      </c>
      <c r="F22" s="95"/>
      <c r="G22" s="96">
        <v>10138610265</v>
      </c>
      <c r="H22" s="95"/>
      <c r="I22" s="96">
        <v>240419575</v>
      </c>
      <c r="J22" s="95"/>
      <c r="K22" s="96">
        <v>965825</v>
      </c>
      <c r="L22" s="95"/>
      <c r="M22" s="96">
        <v>10379029840</v>
      </c>
      <c r="N22" s="95"/>
      <c r="O22" s="96">
        <v>10138610265</v>
      </c>
      <c r="P22" s="95"/>
      <c r="Q22" s="151">
        <v>240419575</v>
      </c>
      <c r="R22" s="151"/>
    </row>
    <row r="23" spans="1:22" ht="21.75" customHeight="1" thickBot="1" x14ac:dyDescent="0.25">
      <c r="A23" s="38" t="s">
        <v>38</v>
      </c>
      <c r="C23" s="98">
        <f>SUM(C8:C22)</f>
        <v>136870424</v>
      </c>
      <c r="D23" s="95"/>
      <c r="E23" s="98">
        <f>SUM(E8:E22)</f>
        <v>927918553190</v>
      </c>
      <c r="F23" s="95"/>
      <c r="G23" s="98">
        <f>SUM(G8:G22)</f>
        <v>824834363723</v>
      </c>
      <c r="H23" s="95"/>
      <c r="I23" s="98">
        <f>SUM(I8:I22)</f>
        <v>103084189467</v>
      </c>
      <c r="J23" s="95"/>
      <c r="K23" s="98">
        <f>SUM(K8:K22)</f>
        <v>136870424</v>
      </c>
      <c r="L23" s="95"/>
      <c r="M23" s="98">
        <f>SUM(M8:M22)</f>
        <v>927918553190</v>
      </c>
      <c r="N23" s="95"/>
      <c r="O23" s="98">
        <f>SUM(O8:O22)</f>
        <v>824834363723</v>
      </c>
      <c r="P23" s="95"/>
      <c r="Q23" s="154">
        <f t="shared" ref="Q23" si="0">SUM(Q8:R22)</f>
        <v>103084189467</v>
      </c>
      <c r="R23" s="154"/>
      <c r="V23" s="110"/>
    </row>
    <row r="27" spans="1:22" ht="24" x14ac:dyDescent="0.2">
      <c r="A27" s="138" t="s">
        <v>308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</row>
    <row r="28" spans="1:22" ht="27.75" customHeight="1" x14ac:dyDescent="0.2">
      <c r="A28" s="157" t="s">
        <v>208</v>
      </c>
      <c r="B28" s="82"/>
      <c r="C28" s="157" t="s">
        <v>224</v>
      </c>
      <c r="D28" s="157"/>
      <c r="E28" s="157"/>
      <c r="F28" s="157"/>
      <c r="G28" s="157"/>
      <c r="H28" s="157"/>
      <c r="I28" s="157"/>
      <c r="J28" s="82"/>
      <c r="K28" s="157" t="s">
        <v>225</v>
      </c>
      <c r="L28" s="157"/>
      <c r="M28" s="157"/>
      <c r="N28" s="157"/>
      <c r="O28" s="157"/>
      <c r="P28" s="157"/>
      <c r="Q28" s="157"/>
      <c r="R28" s="157"/>
    </row>
    <row r="29" spans="1:22" ht="42.75" customHeight="1" x14ac:dyDescent="0.2">
      <c r="A29" s="157"/>
      <c r="B29" s="82"/>
      <c r="C29" s="106" t="s">
        <v>13</v>
      </c>
      <c r="D29" s="107"/>
      <c r="E29" s="106" t="s">
        <v>15</v>
      </c>
      <c r="F29" s="107"/>
      <c r="G29" s="106" t="s">
        <v>274</v>
      </c>
      <c r="H29" s="107"/>
      <c r="I29" s="106" t="s">
        <v>287</v>
      </c>
      <c r="J29" s="82"/>
      <c r="K29" s="106" t="s">
        <v>13</v>
      </c>
      <c r="L29" s="107"/>
      <c r="M29" s="106" t="s">
        <v>15</v>
      </c>
      <c r="N29" s="107"/>
      <c r="O29" s="106" t="s">
        <v>274</v>
      </c>
      <c r="P29" s="107"/>
      <c r="Q29" s="158" t="s">
        <v>287</v>
      </c>
      <c r="R29" s="158"/>
    </row>
    <row r="30" spans="1:22" ht="22.5" customHeight="1" x14ac:dyDescent="0.2">
      <c r="A30" s="36" t="s">
        <v>62</v>
      </c>
      <c r="C30" s="96">
        <v>6000000</v>
      </c>
      <c r="D30" s="95"/>
      <c r="E30" s="96">
        <v>228074220000</v>
      </c>
      <c r="F30" s="95"/>
      <c r="G30" s="96">
        <v>186529992000</v>
      </c>
      <c r="H30" s="95"/>
      <c r="I30" s="96">
        <v>41544228000</v>
      </c>
      <c r="J30" s="95"/>
      <c r="K30" s="96">
        <v>6000000</v>
      </c>
      <c r="L30" s="95"/>
      <c r="M30" s="96">
        <v>228074220000</v>
      </c>
      <c r="N30" s="95"/>
      <c r="O30" s="96">
        <v>186529992000</v>
      </c>
      <c r="P30" s="95"/>
      <c r="Q30" s="151">
        <v>41544228000</v>
      </c>
      <c r="R30" s="151"/>
    </row>
    <row r="31" spans="1:22" ht="23.25" customHeight="1" x14ac:dyDescent="0.2">
      <c r="A31" s="36" t="s">
        <v>63</v>
      </c>
      <c r="C31" s="96">
        <v>15000000</v>
      </c>
      <c r="D31" s="95"/>
      <c r="E31" s="96">
        <v>358451882437</v>
      </c>
      <c r="F31" s="95"/>
      <c r="G31" s="96">
        <v>350768418820</v>
      </c>
      <c r="H31" s="95"/>
      <c r="I31" s="96">
        <v>7683463617</v>
      </c>
      <c r="J31" s="95"/>
      <c r="K31" s="96">
        <v>15000000</v>
      </c>
      <c r="L31" s="95"/>
      <c r="M31" s="96">
        <v>358451882437</v>
      </c>
      <c r="N31" s="95"/>
      <c r="O31" s="96">
        <v>350768418820</v>
      </c>
      <c r="P31" s="95"/>
      <c r="Q31" s="151">
        <v>7683463617</v>
      </c>
      <c r="R31" s="151"/>
    </row>
    <row r="32" spans="1:22" ht="23.25" customHeight="1" x14ac:dyDescent="0.2">
      <c r="A32" s="36" t="s">
        <v>61</v>
      </c>
      <c r="C32" s="96">
        <v>10000000</v>
      </c>
      <c r="D32" s="95"/>
      <c r="E32" s="96">
        <v>208589139000</v>
      </c>
      <c r="F32" s="95"/>
      <c r="G32" s="96">
        <v>180793217000</v>
      </c>
      <c r="H32" s="95"/>
      <c r="I32" s="96">
        <v>27795922000</v>
      </c>
      <c r="J32" s="95"/>
      <c r="K32" s="96">
        <v>10000000</v>
      </c>
      <c r="L32" s="95"/>
      <c r="M32" s="96">
        <v>208589139000</v>
      </c>
      <c r="N32" s="95"/>
      <c r="O32" s="96">
        <v>180793217000</v>
      </c>
      <c r="P32" s="95"/>
      <c r="Q32" s="151">
        <v>27795922000</v>
      </c>
      <c r="R32" s="151"/>
    </row>
    <row r="33" spans="1:18" ht="24.75" customHeight="1" x14ac:dyDescent="0.2">
      <c r="A33" s="36" t="s">
        <v>60</v>
      </c>
      <c r="C33" s="96">
        <v>6265940</v>
      </c>
      <c r="D33" s="95"/>
      <c r="E33" s="96">
        <v>64515772448</v>
      </c>
      <c r="F33" s="95"/>
      <c r="G33" s="96">
        <v>65585165237</v>
      </c>
      <c r="H33" s="95"/>
      <c r="I33" s="96">
        <v>-1069392788</v>
      </c>
      <c r="J33" s="95"/>
      <c r="K33" s="96">
        <v>6265940</v>
      </c>
      <c r="L33" s="95"/>
      <c r="M33" s="96">
        <v>64515772448</v>
      </c>
      <c r="N33" s="95"/>
      <c r="O33" s="96">
        <v>65585165237</v>
      </c>
      <c r="P33" s="95"/>
      <c r="Q33" s="151">
        <v>-1069392788</v>
      </c>
      <c r="R33" s="151"/>
    </row>
    <row r="34" spans="1:18" ht="21.75" thickBot="1" x14ac:dyDescent="0.25">
      <c r="A34" s="38" t="s">
        <v>38</v>
      </c>
      <c r="C34" s="108">
        <f>SUM(C30:C33)</f>
        <v>37265940</v>
      </c>
      <c r="D34" s="109"/>
      <c r="E34" s="108">
        <f>SUM(E30:E33)</f>
        <v>859631013885</v>
      </c>
      <c r="F34" s="109"/>
      <c r="G34" s="108">
        <f>SUM(G30:G33)</f>
        <v>783676793057</v>
      </c>
      <c r="H34" s="109"/>
      <c r="I34" s="108">
        <f>SUM(I30:I33)</f>
        <v>75954220829</v>
      </c>
      <c r="J34" s="109"/>
      <c r="K34" s="108">
        <f>SUM(K30:K33)</f>
        <v>37265940</v>
      </c>
      <c r="L34" s="109"/>
      <c r="M34" s="108">
        <f>SUM(M30:M33)</f>
        <v>859631013885</v>
      </c>
      <c r="N34" s="109"/>
      <c r="O34" s="108">
        <f>SUM(O30:O33)</f>
        <v>783676793057</v>
      </c>
      <c r="P34" s="109"/>
      <c r="Q34" s="155">
        <f t="shared" ref="Q34" si="1">SUM(Q30:R33)</f>
        <v>75954220829</v>
      </c>
      <c r="R34" s="155"/>
    </row>
    <row r="35" spans="1:18" ht="13.5" thickTop="1" x14ac:dyDescent="0.2"/>
    <row r="37" spans="1:18" ht="34.5" customHeight="1" x14ac:dyDescent="0.2">
      <c r="A37" s="138" t="s">
        <v>309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</row>
    <row r="38" spans="1:18" ht="28.5" customHeight="1" x14ac:dyDescent="0.2">
      <c r="A38" s="156" t="s">
        <v>208</v>
      </c>
      <c r="C38" s="156" t="s">
        <v>224</v>
      </c>
      <c r="D38" s="156"/>
      <c r="E38" s="156"/>
      <c r="F38" s="156"/>
      <c r="G38" s="156"/>
      <c r="H38" s="156"/>
      <c r="I38" s="156"/>
      <c r="K38" s="156" t="s">
        <v>225</v>
      </c>
      <c r="L38" s="156"/>
      <c r="M38" s="156"/>
      <c r="N38" s="156"/>
      <c r="O38" s="156"/>
      <c r="P38" s="156"/>
      <c r="Q38" s="156"/>
      <c r="R38" s="156"/>
    </row>
    <row r="39" spans="1:18" ht="45.75" customHeight="1" x14ac:dyDescent="0.2">
      <c r="A39" s="156"/>
      <c r="C39" s="22" t="s">
        <v>13</v>
      </c>
      <c r="D39" s="19"/>
      <c r="E39" s="22" t="s">
        <v>15</v>
      </c>
      <c r="F39" s="19"/>
      <c r="G39" s="22" t="s">
        <v>274</v>
      </c>
      <c r="H39" s="19"/>
      <c r="I39" s="22" t="s">
        <v>287</v>
      </c>
      <c r="K39" s="22" t="s">
        <v>13</v>
      </c>
      <c r="L39" s="19"/>
      <c r="M39" s="22" t="s">
        <v>15</v>
      </c>
      <c r="N39" s="19"/>
      <c r="O39" s="22" t="s">
        <v>274</v>
      </c>
      <c r="P39" s="19"/>
      <c r="Q39" s="152" t="s">
        <v>287</v>
      </c>
      <c r="R39" s="152"/>
    </row>
    <row r="40" spans="1:18" ht="21.75" customHeight="1" x14ac:dyDescent="0.2">
      <c r="A40" s="36" t="s">
        <v>114</v>
      </c>
      <c r="C40" s="96">
        <v>5070000</v>
      </c>
      <c r="D40" s="95"/>
      <c r="E40" s="96">
        <v>5024424982565</v>
      </c>
      <c r="F40" s="95"/>
      <c r="G40" s="96">
        <v>4996358297256</v>
      </c>
      <c r="H40" s="95"/>
      <c r="I40" s="96">
        <v>28066685309</v>
      </c>
      <c r="J40" s="95"/>
      <c r="K40" s="96">
        <v>5070000</v>
      </c>
      <c r="L40" s="95"/>
      <c r="M40" s="96">
        <v>5024424982565</v>
      </c>
      <c r="N40" s="95"/>
      <c r="O40" s="96">
        <v>4996358297256</v>
      </c>
      <c r="P40" s="95"/>
      <c r="Q40" s="151">
        <v>28066685309</v>
      </c>
      <c r="R40" s="151"/>
    </row>
    <row r="41" spans="1:18" ht="21.75" customHeight="1" x14ac:dyDescent="0.2">
      <c r="A41" s="36" t="s">
        <v>74</v>
      </c>
      <c r="C41" s="96">
        <v>1500000</v>
      </c>
      <c r="D41" s="95"/>
      <c r="E41" s="96">
        <v>1499184375000</v>
      </c>
      <c r="F41" s="95"/>
      <c r="G41" s="96">
        <v>1499184375000</v>
      </c>
      <c r="H41" s="95"/>
      <c r="I41" s="96">
        <v>0</v>
      </c>
      <c r="J41" s="95"/>
      <c r="K41" s="96">
        <v>1500000</v>
      </c>
      <c r="L41" s="95"/>
      <c r="M41" s="96">
        <v>1499184375000</v>
      </c>
      <c r="N41" s="95"/>
      <c r="O41" s="96">
        <v>1499184375000</v>
      </c>
      <c r="P41" s="95"/>
      <c r="Q41" s="151">
        <v>0</v>
      </c>
      <c r="R41" s="151"/>
    </row>
    <row r="42" spans="1:18" ht="21.75" customHeight="1" x14ac:dyDescent="0.2">
      <c r="A42" s="36" t="s">
        <v>120</v>
      </c>
      <c r="C42" s="96">
        <v>3370</v>
      </c>
      <c r="D42" s="95"/>
      <c r="E42" s="96">
        <v>2822861234</v>
      </c>
      <c r="F42" s="95"/>
      <c r="G42" s="96">
        <v>2740341128</v>
      </c>
      <c r="H42" s="95"/>
      <c r="I42" s="96">
        <v>82520106</v>
      </c>
      <c r="J42" s="95"/>
      <c r="K42" s="96">
        <v>3370</v>
      </c>
      <c r="L42" s="95"/>
      <c r="M42" s="96">
        <v>2822861234</v>
      </c>
      <c r="N42" s="95"/>
      <c r="O42" s="96">
        <v>2740341128</v>
      </c>
      <c r="P42" s="95"/>
      <c r="Q42" s="151">
        <v>82520106</v>
      </c>
      <c r="R42" s="151"/>
    </row>
    <row r="43" spans="1:18" ht="21.75" customHeight="1" x14ac:dyDescent="0.2">
      <c r="A43" s="36" t="s">
        <v>123</v>
      </c>
      <c r="C43" s="96">
        <v>1295000</v>
      </c>
      <c r="D43" s="95"/>
      <c r="E43" s="96">
        <v>1079067387892</v>
      </c>
      <c r="F43" s="95"/>
      <c r="G43" s="96">
        <v>1061322591875</v>
      </c>
      <c r="H43" s="95"/>
      <c r="I43" s="96">
        <v>17744796017</v>
      </c>
      <c r="J43" s="95"/>
      <c r="K43" s="96">
        <v>1295000</v>
      </c>
      <c r="L43" s="95"/>
      <c r="M43" s="96">
        <v>1079067387892</v>
      </c>
      <c r="N43" s="95"/>
      <c r="O43" s="96">
        <v>1061322591875</v>
      </c>
      <c r="P43" s="95"/>
      <c r="Q43" s="151">
        <v>17744796017</v>
      </c>
      <c r="R43" s="151"/>
    </row>
    <row r="44" spans="1:18" ht="21.75" customHeight="1" x14ac:dyDescent="0.2">
      <c r="A44" s="36" t="s">
        <v>128</v>
      </c>
      <c r="C44" s="96">
        <v>2569974</v>
      </c>
      <c r="D44" s="95"/>
      <c r="E44" s="96">
        <v>2078338051220</v>
      </c>
      <c r="F44" s="95"/>
      <c r="G44" s="96">
        <v>2052703656985</v>
      </c>
      <c r="H44" s="95"/>
      <c r="I44" s="96">
        <v>25634394235</v>
      </c>
      <c r="J44" s="95"/>
      <c r="K44" s="96">
        <v>2569974</v>
      </c>
      <c r="L44" s="95"/>
      <c r="M44" s="96">
        <v>2078338051220</v>
      </c>
      <c r="N44" s="95"/>
      <c r="O44" s="96">
        <v>2052703656985</v>
      </c>
      <c r="P44" s="95"/>
      <c r="Q44" s="151">
        <v>25634394235</v>
      </c>
      <c r="R44" s="151"/>
    </row>
    <row r="45" spans="1:18" ht="21.75" customHeight="1" x14ac:dyDescent="0.2">
      <c r="A45" s="36" t="s">
        <v>125</v>
      </c>
      <c r="C45" s="96">
        <v>1944723</v>
      </c>
      <c r="D45" s="95"/>
      <c r="E45" s="96">
        <v>1621036511084</v>
      </c>
      <c r="F45" s="95"/>
      <c r="G45" s="96">
        <v>1597751397712</v>
      </c>
      <c r="H45" s="95"/>
      <c r="I45" s="96">
        <v>23285113372</v>
      </c>
      <c r="J45" s="95"/>
      <c r="K45" s="96">
        <v>1944723</v>
      </c>
      <c r="L45" s="95"/>
      <c r="M45" s="96">
        <v>1621036511084</v>
      </c>
      <c r="N45" s="95"/>
      <c r="O45" s="96">
        <v>1597751397712</v>
      </c>
      <c r="P45" s="95"/>
      <c r="Q45" s="151">
        <v>23285113372</v>
      </c>
      <c r="R45" s="151"/>
    </row>
    <row r="46" spans="1:18" ht="21.75" customHeight="1" x14ac:dyDescent="0.2">
      <c r="A46" s="36" t="s">
        <v>106</v>
      </c>
      <c r="C46" s="96">
        <v>2375437</v>
      </c>
      <c r="D46" s="95"/>
      <c r="E46" s="96">
        <v>2107576315544</v>
      </c>
      <c r="F46" s="95"/>
      <c r="G46" s="96">
        <v>2107576315544</v>
      </c>
      <c r="H46" s="95"/>
      <c r="I46" s="96">
        <v>0</v>
      </c>
      <c r="J46" s="95"/>
      <c r="K46" s="96">
        <v>2375437</v>
      </c>
      <c r="L46" s="95"/>
      <c r="M46" s="96">
        <v>2107576315544</v>
      </c>
      <c r="N46" s="95"/>
      <c r="O46" s="96">
        <v>2107576315544</v>
      </c>
      <c r="P46" s="95"/>
      <c r="Q46" s="151">
        <v>0</v>
      </c>
      <c r="R46" s="151"/>
    </row>
    <row r="47" spans="1:18" ht="21.75" customHeight="1" x14ac:dyDescent="0.2">
      <c r="A47" s="36" t="s">
        <v>95</v>
      </c>
      <c r="C47" s="96">
        <v>998065</v>
      </c>
      <c r="D47" s="95"/>
      <c r="E47" s="96">
        <v>832931122300</v>
      </c>
      <c r="F47" s="95"/>
      <c r="G47" s="96">
        <v>832931122300</v>
      </c>
      <c r="H47" s="95"/>
      <c r="I47" s="96">
        <v>0</v>
      </c>
      <c r="J47" s="95"/>
      <c r="K47" s="96">
        <v>998065</v>
      </c>
      <c r="L47" s="95"/>
      <c r="M47" s="96">
        <v>832931122300</v>
      </c>
      <c r="N47" s="95"/>
      <c r="O47" s="96">
        <v>832931122300</v>
      </c>
      <c r="P47" s="95"/>
      <c r="Q47" s="151">
        <v>0</v>
      </c>
      <c r="R47" s="151"/>
    </row>
    <row r="48" spans="1:18" ht="21.75" customHeight="1" x14ac:dyDescent="0.2">
      <c r="A48" s="36" t="s">
        <v>99</v>
      </c>
      <c r="C48" s="96">
        <v>5750000</v>
      </c>
      <c r="D48" s="95"/>
      <c r="E48" s="96">
        <v>5057248625000</v>
      </c>
      <c r="F48" s="95"/>
      <c r="G48" s="96">
        <v>5242297949687</v>
      </c>
      <c r="H48" s="95"/>
      <c r="I48" s="96">
        <v>-185049324686</v>
      </c>
      <c r="J48" s="95"/>
      <c r="K48" s="96">
        <v>5750000</v>
      </c>
      <c r="L48" s="95"/>
      <c r="M48" s="96">
        <v>5057248625000</v>
      </c>
      <c r="N48" s="95"/>
      <c r="O48" s="96">
        <v>5242297949687</v>
      </c>
      <c r="P48" s="95"/>
      <c r="Q48" s="151">
        <v>-185049324686</v>
      </c>
      <c r="R48" s="151"/>
    </row>
    <row r="49" spans="1:18" ht="21.75" customHeight="1" x14ac:dyDescent="0.2">
      <c r="A49" s="36" t="s">
        <v>78</v>
      </c>
      <c r="C49" s="96">
        <v>5000000</v>
      </c>
      <c r="D49" s="95"/>
      <c r="E49" s="96">
        <v>4097770625000</v>
      </c>
      <c r="F49" s="95"/>
      <c r="G49" s="96">
        <v>4336190913437</v>
      </c>
      <c r="H49" s="95"/>
      <c r="I49" s="96">
        <v>-238420288436</v>
      </c>
      <c r="J49" s="95"/>
      <c r="K49" s="96">
        <v>5000000</v>
      </c>
      <c r="L49" s="95"/>
      <c r="M49" s="96">
        <v>4097770625000</v>
      </c>
      <c r="N49" s="95"/>
      <c r="O49" s="96">
        <v>4336190913437</v>
      </c>
      <c r="P49" s="95"/>
      <c r="Q49" s="151">
        <v>-238420288436</v>
      </c>
      <c r="R49" s="151"/>
    </row>
    <row r="50" spans="1:18" ht="21.75" customHeight="1" x14ac:dyDescent="0.2">
      <c r="A50" s="36" t="s">
        <v>104</v>
      </c>
      <c r="C50" s="96">
        <v>1000000</v>
      </c>
      <c r="D50" s="95"/>
      <c r="E50" s="96">
        <v>903768308625</v>
      </c>
      <c r="F50" s="95"/>
      <c r="G50" s="96">
        <v>871525850000</v>
      </c>
      <c r="H50" s="95"/>
      <c r="I50" s="96">
        <v>32242458625</v>
      </c>
      <c r="J50" s="95"/>
      <c r="K50" s="96">
        <v>1000000</v>
      </c>
      <c r="L50" s="95"/>
      <c r="M50" s="96">
        <v>903768308625</v>
      </c>
      <c r="N50" s="95"/>
      <c r="O50" s="96">
        <v>871525850000</v>
      </c>
      <c r="P50" s="95"/>
      <c r="Q50" s="151">
        <v>32242458625</v>
      </c>
      <c r="R50" s="151"/>
    </row>
    <row r="51" spans="1:18" ht="21.75" customHeight="1" x14ac:dyDescent="0.2">
      <c r="A51" s="36" t="s">
        <v>117</v>
      </c>
      <c r="C51" s="96">
        <v>839551</v>
      </c>
      <c r="D51" s="95"/>
      <c r="E51" s="96">
        <v>698881804172</v>
      </c>
      <c r="F51" s="95"/>
      <c r="G51" s="96">
        <v>681051046169</v>
      </c>
      <c r="H51" s="95"/>
      <c r="I51" s="96">
        <v>17830758003</v>
      </c>
      <c r="J51" s="95"/>
      <c r="K51" s="96">
        <v>839551</v>
      </c>
      <c r="L51" s="95"/>
      <c r="M51" s="96">
        <v>698881804172</v>
      </c>
      <c r="N51" s="95"/>
      <c r="O51" s="96">
        <v>681051046169</v>
      </c>
      <c r="P51" s="95"/>
      <c r="Q51" s="151">
        <v>17830758003</v>
      </c>
      <c r="R51" s="151"/>
    </row>
    <row r="52" spans="1:18" ht="21.75" customHeight="1" x14ac:dyDescent="0.2">
      <c r="A52" s="36" t="s">
        <v>144</v>
      </c>
      <c r="C52" s="96">
        <v>1934790</v>
      </c>
      <c r="D52" s="95"/>
      <c r="E52" s="96">
        <v>858308930010</v>
      </c>
      <c r="F52" s="95"/>
      <c r="G52" s="96">
        <v>854120399676</v>
      </c>
      <c r="H52" s="95"/>
      <c r="I52" s="96">
        <v>4188530334</v>
      </c>
      <c r="J52" s="95"/>
      <c r="K52" s="96">
        <v>1934790</v>
      </c>
      <c r="L52" s="95"/>
      <c r="M52" s="96">
        <v>858308930010</v>
      </c>
      <c r="N52" s="95"/>
      <c r="O52" s="96">
        <v>854120399676</v>
      </c>
      <c r="P52" s="95"/>
      <c r="Q52" s="151">
        <v>4188530334</v>
      </c>
      <c r="R52" s="151"/>
    </row>
    <row r="53" spans="1:18" ht="21.75" customHeight="1" x14ac:dyDescent="0.2">
      <c r="A53" s="36" t="s">
        <v>146</v>
      </c>
      <c r="C53" s="96">
        <v>1123853</v>
      </c>
      <c r="D53" s="95"/>
      <c r="E53" s="96">
        <v>488655158321</v>
      </c>
      <c r="F53" s="95"/>
      <c r="G53" s="96">
        <v>485911856912</v>
      </c>
      <c r="H53" s="95"/>
      <c r="I53" s="96">
        <v>2743301409</v>
      </c>
      <c r="J53" s="95"/>
      <c r="K53" s="96">
        <v>1123853</v>
      </c>
      <c r="L53" s="95"/>
      <c r="M53" s="96">
        <v>488655158321</v>
      </c>
      <c r="N53" s="95"/>
      <c r="O53" s="96">
        <v>485911856912</v>
      </c>
      <c r="P53" s="95"/>
      <c r="Q53" s="151">
        <v>2743301409</v>
      </c>
      <c r="R53" s="151"/>
    </row>
    <row r="54" spans="1:18" ht="21.75" customHeight="1" x14ac:dyDescent="0.2">
      <c r="A54" s="36" t="s">
        <v>81</v>
      </c>
      <c r="C54" s="96">
        <v>1995000</v>
      </c>
      <c r="D54" s="95"/>
      <c r="E54" s="96">
        <v>1768403407509</v>
      </c>
      <c r="F54" s="95"/>
      <c r="G54" s="96">
        <v>1768403407509</v>
      </c>
      <c r="H54" s="95"/>
      <c r="I54" s="96">
        <v>0</v>
      </c>
      <c r="J54" s="95"/>
      <c r="K54" s="96">
        <v>1995000</v>
      </c>
      <c r="L54" s="95"/>
      <c r="M54" s="96">
        <v>1768403407509</v>
      </c>
      <c r="N54" s="95"/>
      <c r="O54" s="96">
        <v>1768403407509</v>
      </c>
      <c r="P54" s="95"/>
      <c r="Q54" s="151">
        <v>0</v>
      </c>
      <c r="R54" s="151"/>
    </row>
    <row r="55" spans="1:18" ht="21.75" customHeight="1" x14ac:dyDescent="0.2">
      <c r="A55" s="36" t="s">
        <v>89</v>
      </c>
      <c r="C55" s="96">
        <v>225000</v>
      </c>
      <c r="D55" s="95"/>
      <c r="E55" s="96">
        <v>169018046437</v>
      </c>
      <c r="F55" s="95"/>
      <c r="G55" s="96">
        <v>169018046437</v>
      </c>
      <c r="H55" s="95"/>
      <c r="I55" s="96">
        <v>0</v>
      </c>
      <c r="J55" s="95"/>
      <c r="K55" s="96">
        <v>225000</v>
      </c>
      <c r="L55" s="95"/>
      <c r="M55" s="96">
        <v>169018046437</v>
      </c>
      <c r="N55" s="95"/>
      <c r="O55" s="96">
        <v>169018046437</v>
      </c>
      <c r="P55" s="95"/>
      <c r="Q55" s="151">
        <v>0</v>
      </c>
      <c r="R55" s="151"/>
    </row>
    <row r="56" spans="1:18" ht="21.75" customHeight="1" x14ac:dyDescent="0.2">
      <c r="A56" s="36" t="s">
        <v>92</v>
      </c>
      <c r="C56" s="96">
        <v>2500000</v>
      </c>
      <c r="D56" s="95"/>
      <c r="E56" s="96">
        <v>1866359614843</v>
      </c>
      <c r="F56" s="95"/>
      <c r="G56" s="96">
        <v>1866359614843</v>
      </c>
      <c r="H56" s="95"/>
      <c r="I56" s="96">
        <v>0</v>
      </c>
      <c r="J56" s="95"/>
      <c r="K56" s="96">
        <v>2500000</v>
      </c>
      <c r="L56" s="95"/>
      <c r="M56" s="96">
        <v>1866359614843</v>
      </c>
      <c r="N56" s="95"/>
      <c r="O56" s="96">
        <v>1866359614843</v>
      </c>
      <c r="P56" s="95"/>
      <c r="Q56" s="151">
        <v>0</v>
      </c>
      <c r="R56" s="151"/>
    </row>
    <row r="57" spans="1:18" ht="21.75" customHeight="1" x14ac:dyDescent="0.2">
      <c r="A57" s="36" t="s">
        <v>97</v>
      </c>
      <c r="C57" s="96">
        <v>250000</v>
      </c>
      <c r="D57" s="95"/>
      <c r="E57" s="96">
        <v>197657465281</v>
      </c>
      <c r="F57" s="95"/>
      <c r="G57" s="96">
        <v>197657465281</v>
      </c>
      <c r="H57" s="95"/>
      <c r="I57" s="96">
        <v>0</v>
      </c>
      <c r="J57" s="95"/>
      <c r="K57" s="96">
        <v>250000</v>
      </c>
      <c r="L57" s="95"/>
      <c r="M57" s="96">
        <v>197657465281</v>
      </c>
      <c r="N57" s="95"/>
      <c r="O57" s="96">
        <v>197657465281</v>
      </c>
      <c r="P57" s="95"/>
      <c r="Q57" s="151">
        <v>0</v>
      </c>
      <c r="R57" s="151"/>
    </row>
    <row r="58" spans="1:18" ht="21.75" customHeight="1" x14ac:dyDescent="0.2">
      <c r="A58" s="36" t="s">
        <v>87</v>
      </c>
      <c r="C58" s="96">
        <v>600000</v>
      </c>
      <c r="D58" s="95"/>
      <c r="E58" s="96">
        <v>503665982625</v>
      </c>
      <c r="F58" s="95"/>
      <c r="G58" s="96">
        <v>503665982625</v>
      </c>
      <c r="H58" s="95"/>
      <c r="I58" s="96">
        <v>0</v>
      </c>
      <c r="J58" s="95"/>
      <c r="K58" s="96">
        <v>600000</v>
      </c>
      <c r="L58" s="95"/>
      <c r="M58" s="96">
        <v>503665982625</v>
      </c>
      <c r="N58" s="95"/>
      <c r="O58" s="96">
        <v>503665982625</v>
      </c>
      <c r="P58" s="95"/>
      <c r="Q58" s="151">
        <v>0</v>
      </c>
      <c r="R58" s="151"/>
    </row>
    <row r="59" spans="1:18" ht="21.75" customHeight="1" x14ac:dyDescent="0.2">
      <c r="A59" s="36" t="s">
        <v>109</v>
      </c>
      <c r="C59" s="96">
        <v>2812500</v>
      </c>
      <c r="D59" s="95"/>
      <c r="E59" s="96">
        <v>2220385758398</v>
      </c>
      <c r="F59" s="95"/>
      <c r="G59" s="96">
        <v>2177726458029</v>
      </c>
      <c r="H59" s="95"/>
      <c r="I59" s="96">
        <v>42659300369</v>
      </c>
      <c r="J59" s="95"/>
      <c r="K59" s="96">
        <v>2812500</v>
      </c>
      <c r="L59" s="95"/>
      <c r="M59" s="96">
        <v>2220385758398</v>
      </c>
      <c r="N59" s="95"/>
      <c r="O59" s="96">
        <v>2177726458029</v>
      </c>
      <c r="P59" s="95"/>
      <c r="Q59" s="151">
        <v>42659300369</v>
      </c>
      <c r="R59" s="151"/>
    </row>
    <row r="60" spans="1:18" ht="21.75" customHeight="1" x14ac:dyDescent="0.2">
      <c r="A60" s="36" t="s">
        <v>130</v>
      </c>
      <c r="C60" s="96">
        <v>3000000</v>
      </c>
      <c r="D60" s="95"/>
      <c r="E60" s="96">
        <v>2767794193125</v>
      </c>
      <c r="F60" s="95"/>
      <c r="G60" s="96">
        <v>2803864569187</v>
      </c>
      <c r="H60" s="95"/>
      <c r="I60" s="96">
        <v>-36070376061</v>
      </c>
      <c r="J60" s="95"/>
      <c r="K60" s="96">
        <v>3000000</v>
      </c>
      <c r="L60" s="95"/>
      <c r="M60" s="96">
        <v>2767794193125</v>
      </c>
      <c r="N60" s="95"/>
      <c r="O60" s="96">
        <v>2803864569187</v>
      </c>
      <c r="P60" s="95"/>
      <c r="Q60" s="151">
        <v>-36070376061</v>
      </c>
      <c r="R60" s="151"/>
    </row>
    <row r="61" spans="1:18" ht="21.75" customHeight="1" x14ac:dyDescent="0.2">
      <c r="A61" s="36" t="s">
        <v>84</v>
      </c>
      <c r="C61" s="96">
        <v>1162500</v>
      </c>
      <c r="D61" s="95"/>
      <c r="E61" s="96">
        <v>1035096485078</v>
      </c>
      <c r="F61" s="95"/>
      <c r="G61" s="96">
        <v>1001878682085</v>
      </c>
      <c r="H61" s="95"/>
      <c r="I61" s="96">
        <v>33217802993</v>
      </c>
      <c r="J61" s="95"/>
      <c r="K61" s="96">
        <v>1162500</v>
      </c>
      <c r="L61" s="95"/>
      <c r="M61" s="96">
        <v>1035096485078</v>
      </c>
      <c r="N61" s="95"/>
      <c r="O61" s="96">
        <v>1001878682085</v>
      </c>
      <c r="P61" s="95"/>
      <c r="Q61" s="151">
        <v>33217802993</v>
      </c>
      <c r="R61" s="151"/>
    </row>
    <row r="62" spans="1:18" ht="21.75" customHeight="1" x14ac:dyDescent="0.2">
      <c r="A62" s="36" t="s">
        <v>101</v>
      </c>
      <c r="C62" s="96">
        <v>437500</v>
      </c>
      <c r="D62" s="95"/>
      <c r="E62" s="96">
        <v>367103403925</v>
      </c>
      <c r="F62" s="95"/>
      <c r="G62" s="96">
        <v>356412345351</v>
      </c>
      <c r="H62" s="95"/>
      <c r="I62" s="96">
        <v>10691058574</v>
      </c>
      <c r="J62" s="95"/>
      <c r="K62" s="96">
        <v>437500</v>
      </c>
      <c r="L62" s="95"/>
      <c r="M62" s="96">
        <v>367103403925</v>
      </c>
      <c r="N62" s="95"/>
      <c r="O62" s="96">
        <v>356412345351</v>
      </c>
      <c r="P62" s="95"/>
      <c r="Q62" s="151">
        <v>10691058574</v>
      </c>
      <c r="R62" s="151"/>
    </row>
    <row r="63" spans="1:18" ht="21.75" customHeight="1" x14ac:dyDescent="0.2">
      <c r="A63" s="36" t="s">
        <v>107</v>
      </c>
      <c r="C63" s="96">
        <v>243750</v>
      </c>
      <c r="D63" s="95"/>
      <c r="E63" s="96">
        <v>197232696375</v>
      </c>
      <c r="F63" s="95"/>
      <c r="G63" s="96">
        <v>193992584144</v>
      </c>
      <c r="H63" s="95"/>
      <c r="I63" s="96">
        <v>3240112231</v>
      </c>
      <c r="J63" s="95"/>
      <c r="K63" s="96">
        <v>243750</v>
      </c>
      <c r="L63" s="95"/>
      <c r="M63" s="96">
        <v>197232696375</v>
      </c>
      <c r="N63" s="95"/>
      <c r="O63" s="96">
        <v>193992584144</v>
      </c>
      <c r="P63" s="95"/>
      <c r="Q63" s="151">
        <v>3240112231</v>
      </c>
      <c r="R63" s="151"/>
    </row>
    <row r="64" spans="1:18" ht="21.75" customHeight="1" x14ac:dyDescent="0.2">
      <c r="A64" s="36" t="s">
        <v>141</v>
      </c>
      <c r="C64" s="96">
        <v>4915000</v>
      </c>
      <c r="D64" s="95"/>
      <c r="E64" s="96">
        <v>3869538593683</v>
      </c>
      <c r="F64" s="95"/>
      <c r="G64" s="96">
        <v>3871943800000</v>
      </c>
      <c r="H64" s="95"/>
      <c r="I64" s="96">
        <v>-2405206316</v>
      </c>
      <c r="J64" s="95"/>
      <c r="K64" s="96">
        <v>4915000</v>
      </c>
      <c r="L64" s="95"/>
      <c r="M64" s="96">
        <v>3869538593683</v>
      </c>
      <c r="N64" s="95"/>
      <c r="O64" s="96">
        <v>3871943800000</v>
      </c>
      <c r="P64" s="95"/>
      <c r="Q64" s="151">
        <v>-2405206316</v>
      </c>
      <c r="R64" s="151"/>
    </row>
    <row r="65" spans="1:18" ht="21.75" customHeight="1" x14ac:dyDescent="0.2">
      <c r="A65" s="36" t="s">
        <v>138</v>
      </c>
      <c r="C65" s="96">
        <v>4629279</v>
      </c>
      <c r="D65" s="95"/>
      <c r="E65" s="96">
        <v>3842155558489</v>
      </c>
      <c r="F65" s="95"/>
      <c r="G65" s="96">
        <v>3963427417967</v>
      </c>
      <c r="H65" s="95"/>
      <c r="I65" s="96">
        <v>-121271859477</v>
      </c>
      <c r="J65" s="95"/>
      <c r="K65" s="96">
        <v>4629279</v>
      </c>
      <c r="L65" s="95"/>
      <c r="M65" s="96">
        <v>3842155558489</v>
      </c>
      <c r="N65" s="95"/>
      <c r="O65" s="96">
        <v>3963427417967</v>
      </c>
      <c r="P65" s="95"/>
      <c r="Q65" s="151">
        <v>-121271859477</v>
      </c>
      <c r="R65" s="151"/>
    </row>
    <row r="66" spans="1:18" ht="21.75" customHeight="1" x14ac:dyDescent="0.2">
      <c r="A66" s="36" t="s">
        <v>133</v>
      </c>
      <c r="C66" s="96">
        <v>2500000</v>
      </c>
      <c r="D66" s="95"/>
      <c r="E66" s="96">
        <v>1858239032812</v>
      </c>
      <c r="F66" s="95"/>
      <c r="G66" s="96">
        <v>1859429472187</v>
      </c>
      <c r="H66" s="95"/>
      <c r="I66" s="96">
        <v>-1190439374</v>
      </c>
      <c r="J66" s="95"/>
      <c r="K66" s="96">
        <v>2500000</v>
      </c>
      <c r="L66" s="95"/>
      <c r="M66" s="96">
        <v>1858239032812</v>
      </c>
      <c r="N66" s="95"/>
      <c r="O66" s="96">
        <v>1859429472187</v>
      </c>
      <c r="P66" s="95"/>
      <c r="Q66" s="151">
        <v>-1190439374</v>
      </c>
      <c r="R66" s="151"/>
    </row>
    <row r="67" spans="1:18" ht="21.75" customHeight="1" x14ac:dyDescent="0.2">
      <c r="A67" s="37" t="s">
        <v>136</v>
      </c>
      <c r="C67" s="97">
        <v>2350000</v>
      </c>
      <c r="D67" s="95"/>
      <c r="E67" s="97">
        <v>2034463158812</v>
      </c>
      <c r="F67" s="95"/>
      <c r="G67" s="97">
        <v>2035748184437</v>
      </c>
      <c r="H67" s="95"/>
      <c r="I67" s="97">
        <v>-1285025624</v>
      </c>
      <c r="J67" s="95"/>
      <c r="K67" s="97">
        <v>2350000</v>
      </c>
      <c r="L67" s="95"/>
      <c r="M67" s="97">
        <v>2034463158812</v>
      </c>
      <c r="N67" s="95"/>
      <c r="O67" s="97">
        <v>2035748184437</v>
      </c>
      <c r="P67" s="95"/>
      <c r="Q67" s="148">
        <v>-1285025624</v>
      </c>
      <c r="R67" s="148"/>
    </row>
    <row r="68" spans="1:18" ht="21.75" thickBot="1" x14ac:dyDescent="0.25">
      <c r="A68" s="38" t="s">
        <v>38</v>
      </c>
      <c r="C68" s="108">
        <f>SUM(C40:C67)</f>
        <v>59025292</v>
      </c>
      <c r="D68" s="109"/>
      <c r="E68" s="108">
        <f>SUM(E40:E67)</f>
        <v>49047128455359</v>
      </c>
      <c r="F68" s="109"/>
      <c r="G68" s="108">
        <f>SUM(G40:G67)</f>
        <v>49391194143763</v>
      </c>
      <c r="H68" s="109"/>
      <c r="I68" s="108">
        <f>SUM(I40:I67)</f>
        <v>-344065688397</v>
      </c>
      <c r="J68" s="109"/>
      <c r="K68" s="108">
        <f>SUM(K40:K67)</f>
        <v>59025292</v>
      </c>
      <c r="L68" s="109"/>
      <c r="M68" s="108">
        <f>SUM(M40:M67)</f>
        <v>49047128455359</v>
      </c>
      <c r="N68" s="109"/>
      <c r="O68" s="108">
        <f>SUM(O40:O67)</f>
        <v>49391194143763</v>
      </c>
      <c r="P68" s="109"/>
      <c r="Q68" s="155">
        <f>SUM(Q40:R67)</f>
        <v>-344065688397</v>
      </c>
      <c r="R68" s="155"/>
    </row>
    <row r="69" spans="1:18" ht="13.5" thickTop="1" x14ac:dyDescent="0.2"/>
  </sheetData>
  <mergeCells count="68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  <mergeCell ref="A27:R27"/>
    <mergeCell ref="A28:A29"/>
    <mergeCell ref="C28:I28"/>
    <mergeCell ref="K28:R28"/>
    <mergeCell ref="Q29:R29"/>
    <mergeCell ref="Q30:R30"/>
    <mergeCell ref="Q31:R31"/>
    <mergeCell ref="Q33:R33"/>
    <mergeCell ref="Q34:R34"/>
    <mergeCell ref="Q32:R32"/>
    <mergeCell ref="A37:R37"/>
    <mergeCell ref="A38:A39"/>
    <mergeCell ref="C38:I38"/>
    <mergeCell ref="K38:R38"/>
    <mergeCell ref="Q39:R39"/>
    <mergeCell ref="Q40:R40"/>
    <mergeCell ref="Q48:R48"/>
    <mergeCell ref="Q49:R49"/>
    <mergeCell ref="Q50:R50"/>
    <mergeCell ref="Q51:R51"/>
    <mergeCell ref="Q59:R59"/>
    <mergeCell ref="Q60:R60"/>
    <mergeCell ref="Q61:R61"/>
    <mergeCell ref="Q52:R52"/>
    <mergeCell ref="Q53:R53"/>
    <mergeCell ref="Q54:R54"/>
    <mergeCell ref="Q55:R55"/>
    <mergeCell ref="Q56:R56"/>
    <mergeCell ref="Q67:R67"/>
    <mergeCell ref="Q68:R68"/>
    <mergeCell ref="Q41:R41"/>
    <mergeCell ref="Q42:R42"/>
    <mergeCell ref="Q43:R43"/>
    <mergeCell ref="Q44:R44"/>
    <mergeCell ref="Q45:R45"/>
    <mergeCell ref="Q46:R46"/>
    <mergeCell ref="Q47:R47"/>
    <mergeCell ref="Q62:R62"/>
    <mergeCell ref="Q63:R63"/>
    <mergeCell ref="Q64:R64"/>
    <mergeCell ref="Q65:R65"/>
    <mergeCell ref="Q66:R66"/>
    <mergeCell ref="Q57:R57"/>
    <mergeCell ref="Q58:R58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واحدهای صندوق</vt:lpstr>
      <vt:lpstr>اوراق</vt:lpstr>
      <vt:lpstr>تعدیل قیمت</vt:lpstr>
      <vt:lpstr>سپرده</vt:lpstr>
      <vt:lpstr>درآمد</vt:lpstr>
      <vt:lpstr>اوراق مشتقه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hedayati</dc:creator>
  <dc:description/>
  <cp:lastModifiedBy>newclient</cp:lastModifiedBy>
  <cp:lastPrinted>2026-10-25T05:35:14Z</cp:lastPrinted>
  <dcterms:created xsi:type="dcterms:W3CDTF">2026-10-25T05:31:09Z</dcterms:created>
  <dcterms:modified xsi:type="dcterms:W3CDTF">2026-10-28T12:11:40Z</dcterms:modified>
</cp:coreProperties>
</file>