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ثمر\1405\گزارش پرتفوی ماهانه\"/>
    </mc:Choice>
  </mc:AlternateContent>
  <xr:revisionPtr revIDLastSave="0" documentId="8_{28900084-C816-42AC-81F7-BBCA2B89B55F}" xr6:coauthVersionLast="47" xr6:coauthVersionMax="47" xr10:uidLastSave="{00000000-0000-0000-0000-000000000000}"/>
  <bookViews>
    <workbookView xWindow="-120" yWindow="-120" windowWidth="29040" windowHeight="15720" firstSheet="5" activeTab="9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سود اوراق بهادار" sheetId="17" r:id="rId13"/>
    <sheet name="سود سپرده بانکی" sheetId="18" r:id="rId14"/>
    <sheet name="درآمد ناشی از فروش" sheetId="19" r:id="rId15"/>
    <sheet name="درآمد ناشی از تغییر قیمت اوراق" sheetId="21" r:id="rId16"/>
  </sheets>
  <definedNames>
    <definedName name="_xlnm.Print_Area" localSheetId="4">اوراق!$A$1:$AM$16</definedName>
    <definedName name="_xlnm.Print_Area" localSheetId="2">'اوراق مشتقه'!$A$1:$AX$24</definedName>
    <definedName name="_xlnm.Print_Area" localSheetId="6">درآمد!$A$1:$K$13</definedName>
    <definedName name="_xlnm.Print_Area" localSheetId="10">'درآمد سپرده بانکی'!$A$1:$K$25</definedName>
    <definedName name="_xlnm.Print_Area" localSheetId="9">'درآمد سرمایه گذاری در اوراق به'!$A$1:$S$20</definedName>
    <definedName name="_xlnm.Print_Area" localSheetId="7">'درآمد سرمایه گذاری در سهام'!$A$1:$X$23</definedName>
    <definedName name="_xlnm.Print_Area" localSheetId="8">'درآمد سرمایه گذاری در صندوق'!$A$1:$X$11</definedName>
    <definedName name="_xlnm.Print_Area" localSheetId="15">'درآمد ناشی از تغییر قیمت اوراق'!$A$1:$S$23</definedName>
    <definedName name="_xlnm.Print_Area" localSheetId="14">'درآمد ناشی از فروش'!$A$1:$S$26</definedName>
    <definedName name="_xlnm.Print_Area" localSheetId="11">'سایر درآمدها'!$A$1:$G$11</definedName>
    <definedName name="_xlnm.Print_Area" localSheetId="5">سپرده!$A$1:$M$21</definedName>
    <definedName name="_xlnm.Print_Area" localSheetId="1">سهام!$A$1:$AC$17</definedName>
    <definedName name="_xlnm.Print_Area" localSheetId="12">'سود اوراق بهادار'!$A$1:$U$18</definedName>
    <definedName name="_xlnm.Print_Area" localSheetId="13">'سود سپرده بانکی'!$A$1:$N$25</definedName>
    <definedName name="_xlnm.Print_Area" localSheetId="0">'صورت وضعیت'!$A$1:$C$6</definedName>
    <definedName name="_xlnm.Print_Area" localSheetId="3">'واحدهای صندوق'!$A$1:$AB$11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8" l="1"/>
  <c r="Q20" i="19"/>
  <c r="I20" i="19"/>
  <c r="I26" i="19" s="1"/>
  <c r="R10" i="11"/>
  <c r="P10" i="11"/>
  <c r="J10" i="11"/>
  <c r="J20" i="11" s="1"/>
  <c r="H10" i="11"/>
  <c r="T18" i="17"/>
  <c r="R18" i="17"/>
  <c r="P18" i="17"/>
  <c r="N18" i="17"/>
  <c r="L18" i="17"/>
  <c r="J18" i="17"/>
  <c r="Q23" i="21"/>
  <c r="O23" i="21"/>
  <c r="M23" i="21"/>
  <c r="K23" i="21"/>
  <c r="I23" i="21"/>
  <c r="G23" i="21"/>
  <c r="E23" i="21"/>
  <c r="C23" i="21"/>
  <c r="Q26" i="19"/>
  <c r="O26" i="19"/>
  <c r="M26" i="19"/>
  <c r="K26" i="19"/>
  <c r="G26" i="19"/>
  <c r="E26" i="19"/>
  <c r="C26" i="19"/>
  <c r="M25" i="18"/>
  <c r="K25" i="18"/>
  <c r="I25" i="18"/>
  <c r="G25" i="18"/>
  <c r="E25" i="18"/>
  <c r="C25" i="18"/>
  <c r="H25" i="13"/>
  <c r="D25" i="13"/>
  <c r="R20" i="11"/>
  <c r="P20" i="11"/>
  <c r="N20" i="11"/>
  <c r="L20" i="11"/>
  <c r="H20" i="11"/>
  <c r="F20" i="11"/>
  <c r="D20" i="11"/>
  <c r="W11" i="10"/>
  <c r="U11" i="10"/>
  <c r="S11" i="10"/>
  <c r="Q11" i="10"/>
  <c r="N11" i="10"/>
  <c r="L11" i="10"/>
  <c r="J11" i="10"/>
  <c r="H11" i="10"/>
  <c r="F11" i="10"/>
  <c r="D11" i="10"/>
  <c r="W23" i="9"/>
  <c r="U23" i="9"/>
  <c r="S23" i="9"/>
  <c r="Q23" i="9"/>
  <c r="N23" i="9"/>
  <c r="L23" i="9"/>
  <c r="J23" i="9"/>
  <c r="H23" i="9"/>
  <c r="F23" i="9"/>
  <c r="D23" i="9"/>
  <c r="J13" i="8"/>
  <c r="H13" i="8"/>
  <c r="F13" i="8"/>
  <c r="L21" i="7"/>
  <c r="J21" i="7"/>
  <c r="H21" i="7"/>
  <c r="F21" i="7"/>
  <c r="D21" i="7"/>
  <c r="AL16" i="5"/>
  <c r="AJ16" i="5"/>
  <c r="AH16" i="5"/>
  <c r="AD16" i="5"/>
  <c r="AB16" i="5"/>
  <c r="Z16" i="5"/>
  <c r="X16" i="5"/>
  <c r="V16" i="5"/>
  <c r="T16" i="5"/>
  <c r="R16" i="5"/>
  <c r="P16" i="5"/>
  <c r="AA11" i="4"/>
  <c r="Y11" i="4"/>
  <c r="W11" i="4"/>
  <c r="S11" i="4"/>
  <c r="Q11" i="4"/>
  <c r="O11" i="4"/>
  <c r="M11" i="4"/>
  <c r="K11" i="4"/>
  <c r="I11" i="4"/>
  <c r="G11" i="4"/>
  <c r="D11" i="4"/>
  <c r="AB17" i="2"/>
  <c r="Z17" i="2"/>
  <c r="X17" i="2"/>
  <c r="T17" i="2"/>
  <c r="R17" i="2"/>
  <c r="P17" i="2"/>
  <c r="N17" i="2"/>
  <c r="L17" i="2"/>
  <c r="J17" i="2"/>
  <c r="H17" i="2"/>
  <c r="F17" i="2"/>
</calcChain>
</file>

<file path=xl/sharedStrings.xml><?xml version="1.0" encoding="utf-8"?>
<sst xmlns="http://schemas.openxmlformats.org/spreadsheetml/2006/main" count="487" uniqueCount="172">
  <si>
    <t>صندوق سرمایه گذاری در اوراق بهادار بادرآمد ثابت ثمر گندم</t>
  </si>
  <si>
    <t>صورت وضعیت پرتفوی</t>
  </si>
  <si>
    <t>برای ماه منتهی به 1404/12/29</t>
  </si>
  <si>
    <t>-1</t>
  </si>
  <si>
    <t>سرمایه گذاری ها</t>
  </si>
  <si>
    <t>-1-1</t>
  </si>
  <si>
    <t>سرمایه گذاری در سهام و حق تقدم سهام</t>
  </si>
  <si>
    <t>1404/11/30</t>
  </si>
  <si>
    <t>تغییرات طی دوره</t>
  </si>
  <si>
    <t>1404/12/29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</si>
  <si>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</si>
  <si>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</si>
  <si>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</si>
  <si>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</si>
  <si>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</si>
  <si>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</si>
  <si>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</si>
  <si>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</si>
  <si>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</si>
  <si>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آلیاژ گستر هامون</t>
  </si>
  <si>
    <t>توسعه ساختمان سپهر تهران</t>
  </si>
  <si>
    <t>گروه مالی مهرگان تامین پارس</t>
  </si>
  <si>
    <t>نیان باتری خاوران</t>
  </si>
  <si>
    <t>هامون نایزه</t>
  </si>
  <si>
    <t>کارخانجات تولیدی نیروترانسفو</t>
  </si>
  <si>
    <t>ایران‌ ترانسفو</t>
  </si>
  <si>
    <t>پدیده شیمی قرن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</si>
  <si>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</si>
  <si>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</si>
  <si>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</si>
  <si>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</si>
  <si>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</si>
  <si>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</si>
  <si>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</si>
  <si>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قرن-14393-06/01/23</t>
  </si>
  <si>
    <t>1406/01/23</t>
  </si>
  <si>
    <t>اختیارف ت بترانس-3300-06/02/05</t>
  </si>
  <si>
    <t>1406/02/05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</si>
  <si>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</si>
  <si>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</si>
  <si>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</si>
  <si>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</si>
  <si>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</si>
  <si>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</si>
  <si>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</si>
  <si>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</si>
  <si>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</si>
  <si>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</si>
  <si>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</si>
  <si>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</si>
  <si>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</si>
  <si>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بخشی صنایع گندم1-ب</t>
  </si>
  <si>
    <t>صندوق س.انارنماد ارزش-درسهام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</si>
  <si>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</si>
  <si>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</si>
  <si>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</si>
  <si>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</si>
  <si>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</si>
  <si>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</si>
  <si>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</si>
  <si>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</si>
  <si>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</si>
  <si>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خزانه-م8بودجه02-041211</t>
  </si>
  <si>
    <t>بله</t>
  </si>
  <si>
    <t>1402/12/20</t>
  </si>
  <si>
    <t>1404/12/11</t>
  </si>
  <si>
    <t>صکوک اجاره فارس88-بدون ضامن</t>
  </si>
  <si>
    <t>1404/08/24</t>
  </si>
  <si>
    <t>1408/08/24</t>
  </si>
  <si>
    <t>مرابحه عام دولت 166-ش.خ050419</t>
  </si>
  <si>
    <t>1403/04/19</t>
  </si>
  <si>
    <t>1405/04/19</t>
  </si>
  <si>
    <t>مرابحه عام دولت260-ش.خ071002</t>
  </si>
  <si>
    <t>1404/10/02</t>
  </si>
  <si>
    <t>1407/10/02</t>
  </si>
  <si>
    <t>مرابحه عام دولت263-ش.خ070223</t>
  </si>
  <si>
    <t>1404/10/23</t>
  </si>
  <si>
    <t>1407/02/23</t>
  </si>
  <si>
    <t>مرابحه عام دولت271-ش.خ070628</t>
  </si>
  <si>
    <t>1404/11/28</t>
  </si>
  <si>
    <t>1407/06/28</t>
  </si>
  <si>
    <t>مرابحه عام دولت273-ش.خ071128</t>
  </si>
  <si>
    <t>1407/11/28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</si>
  <si>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</si>
  <si>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</si>
  <si>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</si>
  <si>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</si>
  <si>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</si>
  <si>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</si>
  <si>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</si>
  <si>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</si>
  <si>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</si>
  <si>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</si>
  <si>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</si>
  <si>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</si>
  <si>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</si>
  <si>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</si>
  <si>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</si>
  <si>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</si>
  <si>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</si>
  <si>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</si>
  <si>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</si>
  <si>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</si>
  <si>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</si>
  <si>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</si>
  <si>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</si>
  <si>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</si>
  <si>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</si>
  <si>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</si>
  <si>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</si>
  <si>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</si>
  <si>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</si>
  <si>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</si>
  <si>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</si>
  <si>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گروه مالی نماد غدیر(سهامی عام)</t>
  </si>
  <si>
    <t>آترا زیست آرای</t>
  </si>
  <si>
    <t>س. و توسعه صنایع لاستیک</t>
  </si>
  <si>
    <t>پتروشیمی شازند</t>
  </si>
  <si>
    <t>پتروشیمی اروند</t>
  </si>
  <si>
    <t>تولیدمواداولیه‌داروپخش‌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</si>
  <si>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</si>
  <si>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</si>
  <si>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</si>
  <si>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</si>
  <si>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</si>
  <si>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</si>
  <si>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</si>
  <si>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دولت232-ش.خ070725</t>
  </si>
  <si>
    <t>مرابحه عام دولت246-ش.خ070820</t>
  </si>
  <si>
    <t>مرابحه عام دولت253-ش.خ070311</t>
  </si>
  <si>
    <t>مرابحه عام دولت257-ش.خ060825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</si>
  <si>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</si>
  <si>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</si>
  <si>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</si>
  <si>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</si>
  <si>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</si>
  <si>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</si>
  <si>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</si>
  <si>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</si>
  <si>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</si>
  <si>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</si>
  <si>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</si>
  <si>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</si>
  <si>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</si>
  <si>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</si>
  <si>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1406/08/25</t>
  </si>
  <si>
    <t>1407/03/11</t>
  </si>
  <si>
    <t>1407/08/20</t>
  </si>
  <si>
    <t>1407/07/25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</si>
  <si>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</si>
  <si>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</si>
  <si>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</si>
  <si>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</si>
  <si>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</si>
  <si>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</si>
  <si>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</si>
  <si>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سپرده کوتاه مدت بانک گردشگری </t>
  </si>
  <si>
    <t>سپرده بلند مدت بانک صادرات</t>
  </si>
  <si>
    <t>سپرده کوتاه مدت بانک صادرات</t>
  </si>
  <si>
    <t xml:space="preserve">سپرده کوتاه مدت بانک تجارت </t>
  </si>
  <si>
    <t>سپرده کوتاه مدت بانک خاورمیانه</t>
  </si>
  <si>
    <t>سپرده بلند مدت بانک تجارت</t>
  </si>
  <si>
    <t xml:space="preserve">سپرده بلند مدت بانک تجارت </t>
  </si>
  <si>
    <t>سپرده کوتاه مدت بانک شهر</t>
  </si>
  <si>
    <t xml:space="preserve">سپرده بلند مدت بانک شهر </t>
  </si>
  <si>
    <t>سپرده بلند مدت بانک شهر</t>
  </si>
  <si>
    <t>سپرده بلند مدت بانک گردشگری</t>
  </si>
  <si>
    <t xml:space="preserve">سپرده بلند مدت بانک گردشگری </t>
  </si>
  <si>
    <t>سپرده بلند مدت بانک</t>
  </si>
  <si>
    <t>سپرده کوتاه مدت بانک گردشگری</t>
  </si>
  <si>
    <t>سپرده کوتاه مدت بانک تجارت</t>
  </si>
  <si>
    <t xml:space="preserve">سپرده کوتاه مدت بانک خاورمیانه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</si>
</sst>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4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40" fontId="0" fillId="0" borderId="0" xfId="0" applyNumberFormat="1" applyAlignment="1">
      <alignment horizontal="center"/>
    </xf>
    <xf numFmtId="40" fontId="5" fillId="0" borderId="2" xfId="0" applyNumberFormat="1" applyFont="1" applyBorder="1" applyAlignment="1">
      <alignment horizontal="center" vertical="top"/>
    </xf>
    <xf numFmtId="40" fontId="5" fillId="0" borderId="0" xfId="0" applyNumberFormat="1" applyFont="1" applyAlignment="1">
      <alignment horizontal="center" vertical="top"/>
    </xf>
    <xf numFmtId="40" fontId="5" fillId="0" borderId="4" xfId="0" applyNumberFormat="1" applyFont="1" applyBorder="1" applyAlignment="1">
      <alignment horizontal="center" vertical="top"/>
    </xf>
    <xf numFmtId="40" fontId="5" fillId="0" borderId="5" xfId="0" applyNumberFormat="1" applyFont="1" applyBorder="1" applyAlignment="1">
      <alignment horizontal="center" vertical="top"/>
    </xf>
    <xf numFmtId="38" fontId="5" fillId="0" borderId="2" xfId="0" applyNumberFormat="1" applyFont="1" applyBorder="1" applyAlignment="1">
      <alignment horizontal="center" vertical="top"/>
    </xf>
    <xf numFmtId="38" fontId="0" fillId="0" borderId="0" xfId="0" applyNumberFormat="1" applyAlignment="1">
      <alignment horizontal="center"/>
    </xf>
    <xf numFmtId="38" fontId="5" fillId="0" borderId="0" xfId="0" applyNumberFormat="1" applyFont="1" applyAlignment="1">
      <alignment horizontal="center" vertical="top"/>
    </xf>
    <xf numFmtId="38" fontId="5" fillId="0" borderId="4" xfId="0" applyNumberFormat="1" applyFont="1" applyBorder="1" applyAlignment="1">
      <alignment horizontal="center" vertical="top"/>
    </xf>
    <xf numFmtId="38" fontId="5" fillId="0" borderId="5" xfId="0" applyNumberFormat="1" applyFont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38" fontId="5" fillId="0" borderId="0" xfId="0" applyNumberFormat="1" applyFont="1" applyAlignment="1">
      <alignment horizontal="center" vertical="top"/>
    </xf>
    <xf numFmtId="0" fontId="5" fillId="0" borderId="4" xfId="0" applyFont="1" applyBorder="1" applyAlignment="1">
      <alignment horizontal="right" vertical="top"/>
    </xf>
    <xf numFmtId="38" fontId="5" fillId="0" borderId="4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8" fontId="5" fillId="0" borderId="2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3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38" fontId="5" fillId="0" borderId="5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4229098</xdr:colOff>
      <xdr:row>3</xdr:row>
      <xdr:rowOff>104775</xdr:rowOff>
    </xdr:from>
    <xdr:to>
      <xdr:col>1</xdr:col>
      <xdr:colOff>4743450</xdr:colOff>
      <xdr:row>7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8E1868-40C1-2387-5228-56CC242B6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0972525" y="1047750"/>
          <a:ext cx="4752977" cy="3924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"/>
  <sheetViews>
    <sheetView rightToLeft="1" workbookViewId="0">
      <selection activeCell="C5" sqref="C5"/>
    </sheetView>
  </sheetViews>
  <sheetFormatPr defaultRowHeight="12.75" x14ac:dyDescent="0.2"/>
  <cols>
    <col min="1" max="1" width="63.5703125" customWidth="1"/>
    <col min="2" max="2" width="71.5703125" customWidth="1"/>
    <col min="3" max="3" width="76.5703125" customWidth="1"/>
  </cols>
  <sheetData>
    <row r="1" spans="1:3" ht="29.1" customHeight="1" x14ac:dyDescent="0.2">
      <c r="A1" s="36" t="s">
        <v>0</v>
      </c>
      <c r="B1" s="36"/>
      <c r="C1" s="36"/>
    </row>
    <row r="2" spans="1:3" ht="21.75" customHeight="1" x14ac:dyDescent="0.2">
      <c r="A2" s="36" t="s">
        <v>1</v>
      </c>
      <c r="B2" s="36"/>
      <c r="C2" s="36"/>
    </row>
    <row r="3" spans="1:3" ht="24" customHeight="1" x14ac:dyDescent="0.2">
      <c r="A3" s="36" t="s">
        <v>2</v>
      </c>
      <c r="B3" s="36"/>
      <c r="C3" s="36"/>
    </row>
    <row r="4" spans="1:3" ht="12.75" customHeight="1" x14ac:dyDescent="0.2"/>
    <row r="5" spans="1:3" ht="123.6" customHeight="1" x14ac:dyDescent="0.2">
      <c r="B5" s="37"/>
    </row>
    <row r="6" spans="1:3" ht="180" customHeight="1" x14ac:dyDescent="0.2">
      <c r="B6" s="37"/>
    </row>
    <row r="7" spans="1:3" hidden="1" x14ac:dyDescent="0.2"/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1"/>
  <sheetViews>
    <sheetView rightToLeft="1" tabSelected="1" topLeftCell="A4" workbookViewId="0">
      <selection activeCell="N10" sqref="N10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9.5703125" bestFit="1" customWidth="1"/>
    <col min="5" max="5" width="1.28515625" customWidth="1"/>
    <col min="6" max="6" width="20.28515625" bestFit="1" customWidth="1"/>
    <col min="7" max="7" width="1.28515625" customWidth="1"/>
    <col min="8" max="8" width="20.42578125" bestFit="1" customWidth="1"/>
    <col min="9" max="9" width="1.28515625" customWidth="1"/>
    <col min="10" max="10" width="19.42578125" customWidth="1"/>
    <col min="11" max="11" width="1.28515625" customWidth="1"/>
    <col min="12" max="12" width="19.7109375" bestFit="1" customWidth="1"/>
    <col min="13" max="13" width="1.28515625" customWidth="1"/>
    <col min="14" max="14" width="22.140625" bestFit="1" customWidth="1"/>
    <col min="15" max="15" width="1.28515625" customWidth="1"/>
    <col min="16" max="16" width="21.8554687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21.75" customHeight="1" x14ac:dyDescent="0.2">
      <c r="A2" s="36" t="s">
        <v>89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ht="14.45" customHeight="1" x14ac:dyDescent="0.2"/>
    <row r="5" spans="1:18" ht="21" customHeight="1" x14ac:dyDescent="0.2">
      <c r="A5" s="1" t="s">
        <v>123</v>
      </c>
      <c r="B5" s="47" t="s">
        <v>124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18" ht="21" customHeight="1" x14ac:dyDescent="0.2">
      <c r="D6" s="43" t="s">
        <v>108</v>
      </c>
      <c r="E6" s="43"/>
      <c r="F6" s="43"/>
      <c r="G6" s="43"/>
      <c r="H6" s="43"/>
      <c r="I6" s="43"/>
      <c r="J6" s="43"/>
      <c r="L6" s="43" t="s">
        <v>109</v>
      </c>
      <c r="M6" s="43"/>
      <c r="N6" s="43"/>
      <c r="O6" s="43"/>
      <c r="P6" s="43"/>
      <c r="Q6" s="43"/>
      <c r="R6" s="43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" customHeight="1" x14ac:dyDescent="0.2">
      <c r="A8" s="43" t="s">
        <v>125</v>
      </c>
      <c r="B8" s="43"/>
      <c r="D8" s="2" t="s">
        <v>126</v>
      </c>
      <c r="F8" s="2" t="s">
        <v>112</v>
      </c>
      <c r="H8" s="2" t="s">
        <v>113</v>
      </c>
      <c r="J8" s="2" t="s">
        <v>27</v>
      </c>
      <c r="L8" s="2" t="s">
        <v>126</v>
      </c>
      <c r="N8" s="2" t="s">
        <v>112</v>
      </c>
      <c r="P8" s="2" t="s">
        <v>113</v>
      </c>
      <c r="R8" s="2" t="s">
        <v>27</v>
      </c>
    </row>
    <row r="9" spans="1:18" ht="21.75" customHeight="1" x14ac:dyDescent="0.2">
      <c r="A9" s="44" t="s">
        <v>62</v>
      </c>
      <c r="B9" s="44"/>
      <c r="D9" s="27">
        <v>0</v>
      </c>
      <c r="E9" s="28"/>
      <c r="F9" s="27">
        <v>0</v>
      </c>
      <c r="G9" s="28"/>
      <c r="H9" s="27">
        <v>67312434</v>
      </c>
      <c r="I9" s="28"/>
      <c r="J9" s="27">
        <v>67312434</v>
      </c>
      <c r="K9" s="28"/>
      <c r="L9" s="27">
        <v>0</v>
      </c>
      <c r="M9" s="28"/>
      <c r="N9" s="27">
        <v>0</v>
      </c>
      <c r="O9" s="28"/>
      <c r="P9" s="27">
        <v>67312434</v>
      </c>
      <c r="Q9" s="28"/>
      <c r="R9" s="27">
        <v>67312434</v>
      </c>
    </row>
    <row r="10" spans="1:18" ht="21.75" customHeight="1" x14ac:dyDescent="0.2">
      <c r="A10" s="39" t="s">
        <v>72</v>
      </c>
      <c r="B10" s="39"/>
      <c r="D10" s="29">
        <v>50849138944</v>
      </c>
      <c r="E10" s="28"/>
      <c r="F10" s="29">
        <v>388323850856</v>
      </c>
      <c r="G10" s="28"/>
      <c r="H10" s="29">
        <f>-389033982534+420000000</f>
        <v>-388613982534</v>
      </c>
      <c r="I10" s="28"/>
      <c r="J10" s="29">
        <f>D10+F10+H10</f>
        <v>50559007266</v>
      </c>
      <c r="K10" s="28"/>
      <c r="L10" s="29">
        <v>249280302314</v>
      </c>
      <c r="M10" s="28"/>
      <c r="N10" s="29">
        <v>-325102160268</v>
      </c>
      <c r="O10" s="28"/>
      <c r="P10" s="29">
        <f>-718773820040+420000000</f>
        <v>-718353820040</v>
      </c>
      <c r="Q10" s="28"/>
      <c r="R10" s="29">
        <f>-794595677994+420000000</f>
        <v>-794175677994</v>
      </c>
    </row>
    <row r="11" spans="1:18" ht="21.75" customHeight="1" x14ac:dyDescent="0.2">
      <c r="A11" s="39" t="s">
        <v>127</v>
      </c>
      <c r="B11" s="39"/>
      <c r="D11" s="29">
        <v>0</v>
      </c>
      <c r="E11" s="28"/>
      <c r="F11" s="29">
        <v>0</v>
      </c>
      <c r="G11" s="28"/>
      <c r="H11" s="29">
        <v>0</v>
      </c>
      <c r="I11" s="28"/>
      <c r="J11" s="29">
        <v>0</v>
      </c>
      <c r="K11" s="28"/>
      <c r="L11" s="29">
        <v>16008546120</v>
      </c>
      <c r="M11" s="28"/>
      <c r="N11" s="29">
        <v>0</v>
      </c>
      <c r="O11" s="28"/>
      <c r="P11" s="29">
        <v>-4940000000</v>
      </c>
      <c r="Q11" s="28"/>
      <c r="R11" s="29">
        <v>11068546120</v>
      </c>
    </row>
    <row r="12" spans="1:18" ht="21.75" customHeight="1" x14ac:dyDescent="0.2">
      <c r="A12" s="39" t="s">
        <v>128</v>
      </c>
      <c r="B12" s="39"/>
      <c r="D12" s="29">
        <v>0</v>
      </c>
      <c r="E12" s="28"/>
      <c r="F12" s="29">
        <v>0</v>
      </c>
      <c r="G12" s="28"/>
      <c r="H12" s="29">
        <v>0</v>
      </c>
      <c r="I12" s="28"/>
      <c r="J12" s="29">
        <v>0</v>
      </c>
      <c r="K12" s="28"/>
      <c r="L12" s="29">
        <v>4272565328</v>
      </c>
      <c r="M12" s="28"/>
      <c r="N12" s="29">
        <v>0</v>
      </c>
      <c r="O12" s="28"/>
      <c r="P12" s="29">
        <v>810000000</v>
      </c>
      <c r="Q12" s="28"/>
      <c r="R12" s="29">
        <v>5082565328</v>
      </c>
    </row>
    <row r="13" spans="1:18" ht="21.75" customHeight="1" x14ac:dyDescent="0.2">
      <c r="A13" s="39" t="s">
        <v>129</v>
      </c>
      <c r="B13" s="39"/>
      <c r="D13" s="29">
        <v>0</v>
      </c>
      <c r="E13" s="28"/>
      <c r="F13" s="29">
        <v>0</v>
      </c>
      <c r="G13" s="28"/>
      <c r="H13" s="29">
        <v>0</v>
      </c>
      <c r="I13" s="28"/>
      <c r="J13" s="29">
        <v>0</v>
      </c>
      <c r="K13" s="28"/>
      <c r="L13" s="29">
        <v>39499372416</v>
      </c>
      <c r="M13" s="28"/>
      <c r="N13" s="29">
        <v>0</v>
      </c>
      <c r="O13" s="28"/>
      <c r="P13" s="29">
        <v>-306579353592</v>
      </c>
      <c r="Q13" s="28"/>
      <c r="R13" s="29">
        <v>-267079981176</v>
      </c>
    </row>
    <row r="14" spans="1:18" ht="21.75" customHeight="1" x14ac:dyDescent="0.2">
      <c r="A14" s="39" t="s">
        <v>130</v>
      </c>
      <c r="B14" s="39"/>
      <c r="D14" s="29">
        <v>0</v>
      </c>
      <c r="E14" s="28"/>
      <c r="F14" s="29">
        <v>0</v>
      </c>
      <c r="G14" s="28"/>
      <c r="H14" s="29">
        <v>0</v>
      </c>
      <c r="I14" s="28"/>
      <c r="J14" s="29">
        <v>0</v>
      </c>
      <c r="K14" s="28"/>
      <c r="L14" s="29">
        <v>36511909827</v>
      </c>
      <c r="M14" s="28"/>
      <c r="N14" s="29">
        <v>0</v>
      </c>
      <c r="O14" s="28"/>
      <c r="P14" s="29">
        <v>-358341057809</v>
      </c>
      <c r="Q14" s="28"/>
      <c r="R14" s="29">
        <v>-321829147982</v>
      </c>
    </row>
    <row r="15" spans="1:18" ht="21.75" customHeight="1" x14ac:dyDescent="0.2">
      <c r="A15" s="39" t="s">
        <v>75</v>
      </c>
      <c r="B15" s="39"/>
      <c r="D15" s="29">
        <v>58492214</v>
      </c>
      <c r="E15" s="28"/>
      <c r="F15" s="29">
        <v>6736335</v>
      </c>
      <c r="G15" s="28"/>
      <c r="H15" s="29">
        <v>0</v>
      </c>
      <c r="I15" s="28"/>
      <c r="J15" s="29">
        <v>65228549</v>
      </c>
      <c r="K15" s="28"/>
      <c r="L15" s="29">
        <v>8326569426</v>
      </c>
      <c r="M15" s="28"/>
      <c r="N15" s="29">
        <v>-394791677</v>
      </c>
      <c r="O15" s="28"/>
      <c r="P15" s="29">
        <v>-353404878625</v>
      </c>
      <c r="Q15" s="28"/>
      <c r="R15" s="29">
        <v>-345473100876</v>
      </c>
    </row>
    <row r="16" spans="1:18" ht="21.75" customHeight="1" x14ac:dyDescent="0.2">
      <c r="A16" s="39" t="s">
        <v>81</v>
      </c>
      <c r="B16" s="39"/>
      <c r="D16" s="29">
        <v>42512410964</v>
      </c>
      <c r="E16" s="28"/>
      <c r="F16" s="29">
        <v>-341774799286</v>
      </c>
      <c r="G16" s="28"/>
      <c r="H16" s="29">
        <v>0</v>
      </c>
      <c r="I16" s="28"/>
      <c r="J16" s="29">
        <v>-299262388322</v>
      </c>
      <c r="K16" s="28"/>
      <c r="L16" s="29">
        <v>45380858661</v>
      </c>
      <c r="M16" s="28"/>
      <c r="N16" s="29">
        <v>-343019987348</v>
      </c>
      <c r="O16" s="28"/>
      <c r="P16" s="29">
        <v>0</v>
      </c>
      <c r="Q16" s="28"/>
      <c r="R16" s="29">
        <v>-297639128687</v>
      </c>
    </row>
    <row r="17" spans="1:18" ht="21.75" customHeight="1" x14ac:dyDescent="0.2">
      <c r="A17" s="39" t="s">
        <v>78</v>
      </c>
      <c r="B17" s="39"/>
      <c r="D17" s="29">
        <v>52019886793</v>
      </c>
      <c r="E17" s="28"/>
      <c r="F17" s="29">
        <v>-13986408102</v>
      </c>
      <c r="G17" s="28"/>
      <c r="H17" s="29">
        <v>0</v>
      </c>
      <c r="I17" s="28"/>
      <c r="J17" s="29">
        <v>38033478691</v>
      </c>
      <c r="K17" s="28"/>
      <c r="L17" s="29">
        <v>55529834148</v>
      </c>
      <c r="M17" s="28"/>
      <c r="N17" s="29">
        <v>-438607403295</v>
      </c>
      <c r="O17" s="28"/>
      <c r="P17" s="29">
        <v>0</v>
      </c>
      <c r="Q17" s="28"/>
      <c r="R17" s="29">
        <v>-383077569147</v>
      </c>
    </row>
    <row r="18" spans="1:18" ht="21.75" customHeight="1" x14ac:dyDescent="0.2">
      <c r="A18" s="39" t="s">
        <v>66</v>
      </c>
      <c r="B18" s="39"/>
      <c r="D18" s="29">
        <v>37859483229</v>
      </c>
      <c r="E18" s="28"/>
      <c r="F18" s="29">
        <v>0</v>
      </c>
      <c r="G18" s="28"/>
      <c r="H18" s="29">
        <v>0</v>
      </c>
      <c r="I18" s="28"/>
      <c r="J18" s="29">
        <v>37859483229</v>
      </c>
      <c r="K18" s="28"/>
      <c r="L18" s="29">
        <v>160458189472</v>
      </c>
      <c r="M18" s="28"/>
      <c r="N18" s="29">
        <v>-1631249999</v>
      </c>
      <c r="O18" s="28"/>
      <c r="P18" s="29">
        <v>0</v>
      </c>
      <c r="Q18" s="28"/>
      <c r="R18" s="29">
        <v>158826939473</v>
      </c>
    </row>
    <row r="19" spans="1:18" ht="21.75" customHeight="1" x14ac:dyDescent="0.2">
      <c r="A19" s="41" t="s">
        <v>69</v>
      </c>
      <c r="B19" s="41"/>
      <c r="D19" s="30">
        <v>38255074779</v>
      </c>
      <c r="E19" s="28"/>
      <c r="F19" s="30">
        <v>1116345927</v>
      </c>
      <c r="G19" s="28"/>
      <c r="H19" s="30">
        <v>0</v>
      </c>
      <c r="I19" s="28"/>
      <c r="J19" s="30">
        <v>39371420706</v>
      </c>
      <c r="K19" s="28"/>
      <c r="L19" s="30">
        <v>133139050446</v>
      </c>
      <c r="M19" s="28"/>
      <c r="N19" s="30">
        <v>25477239784</v>
      </c>
      <c r="O19" s="28"/>
      <c r="P19" s="30">
        <v>0</v>
      </c>
      <c r="Q19" s="28"/>
      <c r="R19" s="30">
        <v>158616290230</v>
      </c>
    </row>
    <row r="20" spans="1:18" ht="21.75" customHeight="1" x14ac:dyDescent="0.2">
      <c r="A20" s="38" t="s">
        <v>27</v>
      </c>
      <c r="B20" s="38"/>
      <c r="D20" s="31">
        <f>SUM(D9:D19)</f>
        <v>221554486923</v>
      </c>
      <c r="E20" s="28"/>
      <c r="F20" s="31">
        <f>SUM(F9:F19)</f>
        <v>33685725730</v>
      </c>
      <c r="G20" s="28"/>
      <c r="H20" s="31">
        <f>SUM(H9:H19)</f>
        <v>-388546670100</v>
      </c>
      <c r="I20" s="28"/>
      <c r="J20" s="31">
        <f>SUM(J9:J19)</f>
        <v>-133306457447</v>
      </c>
      <c r="K20" s="28"/>
      <c r="L20" s="31">
        <f>SUM(L9:L19)</f>
        <v>748407198158</v>
      </c>
      <c r="M20" s="28"/>
      <c r="N20" s="31">
        <f>SUM(N9:N19)</f>
        <v>-1083278352803</v>
      </c>
      <c r="O20" s="28"/>
      <c r="P20" s="31">
        <f>SUM(P9:P19)</f>
        <v>-1740741797632</v>
      </c>
      <c r="Q20" s="28"/>
      <c r="R20" s="31">
        <f>SUM(R9:R19)</f>
        <v>-2075612952277</v>
      </c>
    </row>
    <row r="21" spans="1:18" ht="13.5" thickTop="1" x14ac:dyDescent="0.2"/>
  </sheetData>
  <mergeCells count="19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8:B18"/>
    <mergeCell ref="A19:B19"/>
    <mergeCell ref="A20:B20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6"/>
  <sheetViews>
    <sheetView rightToLeft="1" workbookViewId="0">
      <selection activeCell="A10" sqref="A10:B10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32.25" customHeight="1" x14ac:dyDescent="0.2">
      <c r="A2" s="36" t="s">
        <v>89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27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4.45" customHeight="1" x14ac:dyDescent="0.2"/>
    <row r="5" spans="1:10" ht="20.25" customHeight="1" x14ac:dyDescent="0.2">
      <c r="A5" s="1" t="s">
        <v>131</v>
      </c>
      <c r="B5" s="47" t="s">
        <v>132</v>
      </c>
      <c r="C5" s="47"/>
      <c r="D5" s="47"/>
      <c r="E5" s="47"/>
      <c r="F5" s="47"/>
      <c r="G5" s="47"/>
      <c r="H5" s="47"/>
      <c r="I5" s="47"/>
      <c r="J5" s="47"/>
    </row>
    <row r="6" spans="1:10" ht="14.45" customHeight="1" x14ac:dyDescent="0.2">
      <c r="D6" s="43" t="s">
        <v>108</v>
      </c>
      <c r="E6" s="43"/>
      <c r="F6" s="43"/>
      <c r="H6" s="43" t="s">
        <v>109</v>
      </c>
      <c r="I6" s="43"/>
      <c r="J6" s="43"/>
    </row>
    <row r="7" spans="1:10" ht="36.4" customHeight="1" x14ac:dyDescent="0.2">
      <c r="A7" s="43" t="s">
        <v>133</v>
      </c>
      <c r="B7" s="43"/>
      <c r="D7" s="12" t="s">
        <v>134</v>
      </c>
      <c r="E7" s="3"/>
      <c r="F7" s="12" t="s">
        <v>135</v>
      </c>
      <c r="H7" s="12" t="s">
        <v>134</v>
      </c>
      <c r="I7" s="3"/>
      <c r="J7" s="12" t="s">
        <v>135</v>
      </c>
    </row>
    <row r="8" spans="1:10" ht="21.75" customHeight="1" x14ac:dyDescent="0.2">
      <c r="A8" s="44" t="s">
        <v>156</v>
      </c>
      <c r="B8" s="44"/>
      <c r="D8" s="13">
        <v>60205799647</v>
      </c>
      <c r="E8" s="14"/>
      <c r="F8" s="15"/>
      <c r="G8" s="14"/>
      <c r="H8" s="13">
        <v>214634333206</v>
      </c>
      <c r="I8" s="14"/>
      <c r="J8" s="15"/>
    </row>
    <row r="9" spans="1:10" ht="21.75" customHeight="1" x14ac:dyDescent="0.2">
      <c r="A9" s="39" t="s">
        <v>157</v>
      </c>
      <c r="B9" s="39"/>
      <c r="D9" s="16">
        <v>151533643515</v>
      </c>
      <c r="E9" s="14"/>
      <c r="F9" s="17"/>
      <c r="G9" s="14"/>
      <c r="H9" s="16">
        <v>1215924284625</v>
      </c>
      <c r="I9" s="14"/>
      <c r="J9" s="17"/>
    </row>
    <row r="10" spans="1:10" ht="21.75" customHeight="1" x14ac:dyDescent="0.2">
      <c r="A10" s="39" t="s">
        <v>157</v>
      </c>
      <c r="B10" s="39"/>
      <c r="D10" s="16">
        <v>0</v>
      </c>
      <c r="E10" s="14"/>
      <c r="F10" s="17"/>
      <c r="G10" s="14"/>
      <c r="H10" s="16">
        <v>11138155496</v>
      </c>
      <c r="I10" s="14"/>
      <c r="J10" s="17"/>
    </row>
    <row r="11" spans="1:10" ht="21.75" customHeight="1" x14ac:dyDescent="0.2">
      <c r="A11" s="39" t="s">
        <v>157</v>
      </c>
      <c r="B11" s="39"/>
      <c r="D11" s="16">
        <v>0</v>
      </c>
      <c r="E11" s="14"/>
      <c r="F11" s="17"/>
      <c r="G11" s="14"/>
      <c r="H11" s="16">
        <v>1804783580</v>
      </c>
      <c r="I11" s="14"/>
      <c r="J11" s="17"/>
    </row>
    <row r="12" spans="1:10" ht="21.75" customHeight="1" x14ac:dyDescent="0.2">
      <c r="A12" s="39" t="s">
        <v>157</v>
      </c>
      <c r="B12" s="39"/>
      <c r="D12" s="16">
        <v>0</v>
      </c>
      <c r="E12" s="14"/>
      <c r="F12" s="17"/>
      <c r="G12" s="14"/>
      <c r="H12" s="16">
        <v>280947703</v>
      </c>
      <c r="I12" s="14"/>
      <c r="J12" s="17"/>
    </row>
    <row r="13" spans="1:10" ht="21.75" customHeight="1" x14ac:dyDescent="0.2">
      <c r="A13" s="39" t="s">
        <v>157</v>
      </c>
      <c r="B13" s="39"/>
      <c r="D13" s="16">
        <v>0</v>
      </c>
      <c r="E13" s="14"/>
      <c r="F13" s="17"/>
      <c r="G13" s="14"/>
      <c r="H13" s="16">
        <v>43798694</v>
      </c>
      <c r="I13" s="14"/>
      <c r="J13" s="17"/>
    </row>
    <row r="14" spans="1:10" ht="21.75" customHeight="1" x14ac:dyDescent="0.2">
      <c r="A14" s="39" t="s">
        <v>158</v>
      </c>
      <c r="B14" s="39"/>
      <c r="D14" s="16">
        <v>2663896</v>
      </c>
      <c r="E14" s="14"/>
      <c r="F14" s="17"/>
      <c r="G14" s="14"/>
      <c r="H14" s="16">
        <v>197973034</v>
      </c>
      <c r="I14" s="14"/>
      <c r="J14" s="17"/>
    </row>
    <row r="15" spans="1:10" ht="21.75" customHeight="1" x14ac:dyDescent="0.2">
      <c r="A15" s="39" t="s">
        <v>157</v>
      </c>
      <c r="B15" s="39"/>
      <c r="D15" s="16">
        <v>1822684934</v>
      </c>
      <c r="E15" s="14"/>
      <c r="F15" s="17"/>
      <c r="G15" s="14"/>
      <c r="H15" s="16">
        <v>148931245499</v>
      </c>
      <c r="I15" s="14"/>
      <c r="J15" s="17"/>
    </row>
    <row r="16" spans="1:10" ht="21.75" customHeight="1" x14ac:dyDescent="0.2">
      <c r="A16" s="39" t="s">
        <v>159</v>
      </c>
      <c r="B16" s="39"/>
      <c r="D16" s="16">
        <v>81339</v>
      </c>
      <c r="E16" s="14"/>
      <c r="F16" s="17"/>
      <c r="G16" s="14"/>
      <c r="H16" s="16">
        <v>102364</v>
      </c>
      <c r="I16" s="14"/>
      <c r="J16" s="17"/>
    </row>
    <row r="17" spans="1:10" ht="21.75" customHeight="1" x14ac:dyDescent="0.2">
      <c r="A17" s="39" t="s">
        <v>160</v>
      </c>
      <c r="B17" s="39"/>
      <c r="D17" s="16">
        <v>0</v>
      </c>
      <c r="E17" s="14"/>
      <c r="F17" s="17"/>
      <c r="G17" s="14"/>
      <c r="H17" s="16">
        <v>262573</v>
      </c>
      <c r="I17" s="14"/>
      <c r="J17" s="17"/>
    </row>
    <row r="18" spans="1:10" ht="21.75" customHeight="1" x14ac:dyDescent="0.2">
      <c r="A18" s="39" t="s">
        <v>168</v>
      </c>
      <c r="B18" s="39"/>
      <c r="D18" s="16">
        <v>0</v>
      </c>
      <c r="E18" s="14"/>
      <c r="F18" s="17"/>
      <c r="G18" s="14"/>
      <c r="H18" s="16">
        <v>66755452053</v>
      </c>
      <c r="I18" s="14"/>
      <c r="J18" s="17"/>
    </row>
    <row r="19" spans="1:10" ht="21.75" customHeight="1" x14ac:dyDescent="0.2">
      <c r="A19" s="39" t="s">
        <v>161</v>
      </c>
      <c r="B19" s="39"/>
      <c r="D19" s="16">
        <v>56030136986</v>
      </c>
      <c r="E19" s="14"/>
      <c r="F19" s="17"/>
      <c r="G19" s="14"/>
      <c r="H19" s="16">
        <v>125194520546</v>
      </c>
      <c r="I19" s="14"/>
      <c r="J19" s="17"/>
    </row>
    <row r="20" spans="1:10" ht="21.75" customHeight="1" x14ac:dyDescent="0.2">
      <c r="A20" s="39" t="s">
        <v>161</v>
      </c>
      <c r="B20" s="39"/>
      <c r="D20" s="16">
        <v>10923287688</v>
      </c>
      <c r="E20" s="14"/>
      <c r="F20" s="17"/>
      <c r="G20" s="14"/>
      <c r="H20" s="16">
        <v>20909589039</v>
      </c>
      <c r="I20" s="14"/>
      <c r="J20" s="17"/>
    </row>
    <row r="21" spans="1:10" ht="21.75" customHeight="1" x14ac:dyDescent="0.2">
      <c r="A21" s="39" t="s">
        <v>165</v>
      </c>
      <c r="B21" s="39"/>
      <c r="D21" s="16">
        <v>36694479450</v>
      </c>
      <c r="E21" s="14"/>
      <c r="F21" s="17"/>
      <c r="G21" s="14"/>
      <c r="H21" s="16">
        <v>36694479450</v>
      </c>
      <c r="I21" s="14"/>
      <c r="J21" s="17"/>
    </row>
    <row r="22" spans="1:10" ht="21.75" customHeight="1" x14ac:dyDescent="0.2">
      <c r="A22" s="39" t="s">
        <v>165</v>
      </c>
      <c r="B22" s="39"/>
      <c r="D22" s="16">
        <v>5826887260</v>
      </c>
      <c r="E22" s="14"/>
      <c r="F22" s="17"/>
      <c r="G22" s="14"/>
      <c r="H22" s="16">
        <v>5826887260</v>
      </c>
      <c r="I22" s="14"/>
      <c r="J22" s="17"/>
    </row>
    <row r="23" spans="1:10" ht="21.75" customHeight="1" x14ac:dyDescent="0.2">
      <c r="A23" s="39" t="s">
        <v>165</v>
      </c>
      <c r="B23" s="39"/>
      <c r="D23" s="16">
        <v>461712325</v>
      </c>
      <c r="E23" s="14"/>
      <c r="F23" s="17"/>
      <c r="G23" s="14"/>
      <c r="H23" s="16">
        <v>461712325</v>
      </c>
      <c r="I23" s="14"/>
      <c r="J23" s="17"/>
    </row>
    <row r="24" spans="1:10" ht="21.75" customHeight="1" x14ac:dyDescent="0.2">
      <c r="A24" s="41" t="s">
        <v>167</v>
      </c>
      <c r="B24" s="41"/>
      <c r="D24" s="18">
        <v>9335178082</v>
      </c>
      <c r="E24" s="14"/>
      <c r="F24" s="19"/>
      <c r="G24" s="14"/>
      <c r="H24" s="18">
        <v>9335178082</v>
      </c>
      <c r="I24" s="14"/>
      <c r="J24" s="19"/>
    </row>
    <row r="25" spans="1:10" ht="21.75" customHeight="1" x14ac:dyDescent="0.2">
      <c r="A25" s="38" t="s">
        <v>27</v>
      </c>
      <c r="B25" s="38"/>
      <c r="D25" s="20">
        <f>SUM(D8:D24)</f>
        <v>332836555122</v>
      </c>
      <c r="E25" s="14"/>
      <c r="F25" s="20"/>
      <c r="G25" s="14"/>
      <c r="H25" s="20">
        <f>SUM(H8:H24)</f>
        <v>1858133705529</v>
      </c>
      <c r="I25" s="14"/>
      <c r="J25" s="20"/>
    </row>
    <row r="26" spans="1:10" ht="13.5" thickTop="1" x14ac:dyDescent="0.2"/>
  </sheetData>
  <mergeCells count="25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2:B22"/>
    <mergeCell ref="A23:B23"/>
    <mergeCell ref="A24:B24"/>
    <mergeCell ref="A25:B25"/>
    <mergeCell ref="A17:B17"/>
    <mergeCell ref="A18:B18"/>
    <mergeCell ref="A19:B19"/>
    <mergeCell ref="A20:B20"/>
    <mergeCell ref="A21:B21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F24" sqref="F24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6" t="s">
        <v>0</v>
      </c>
      <c r="B1" s="36"/>
      <c r="C1" s="36"/>
      <c r="D1" s="36"/>
      <c r="E1" s="36"/>
      <c r="F1" s="36"/>
    </row>
    <row r="2" spans="1:6" ht="21.75" customHeight="1" x14ac:dyDescent="0.2">
      <c r="A2" s="36" t="s">
        <v>89</v>
      </c>
      <c r="B2" s="36"/>
      <c r="C2" s="36"/>
      <c r="D2" s="36"/>
      <c r="E2" s="36"/>
      <c r="F2" s="36"/>
    </row>
    <row r="3" spans="1:6" ht="21.75" customHeight="1" x14ac:dyDescent="0.2">
      <c r="A3" s="36" t="s">
        <v>2</v>
      </c>
      <c r="B3" s="36"/>
      <c r="C3" s="36"/>
      <c r="D3" s="36"/>
      <c r="E3" s="36"/>
      <c r="F3" s="36"/>
    </row>
    <row r="4" spans="1:6" ht="14.45" customHeight="1" x14ac:dyDescent="0.2"/>
    <row r="5" spans="1:6" ht="29.1" customHeight="1" x14ac:dyDescent="0.2">
      <c r="A5" s="1" t="s">
        <v>136</v>
      </c>
      <c r="B5" s="47" t="s">
        <v>104</v>
      </c>
      <c r="C5" s="47"/>
      <c r="D5" s="47"/>
      <c r="E5" s="47"/>
      <c r="F5" s="47"/>
    </row>
    <row r="6" spans="1:6" ht="21" x14ac:dyDescent="0.2">
      <c r="D6" s="2" t="s">
        <v>108</v>
      </c>
      <c r="F6" s="2" t="s">
        <v>9</v>
      </c>
    </row>
    <row r="7" spans="1:6" ht="21" x14ac:dyDescent="0.2">
      <c r="A7" s="43" t="s">
        <v>104</v>
      </c>
      <c r="B7" s="43"/>
      <c r="D7" s="4" t="s">
        <v>86</v>
      </c>
      <c r="F7" s="4" t="s">
        <v>86</v>
      </c>
    </row>
    <row r="8" spans="1:6" ht="21.75" customHeight="1" x14ac:dyDescent="0.2">
      <c r="A8" s="44" t="s">
        <v>104</v>
      </c>
      <c r="B8" s="44"/>
      <c r="D8" s="27">
        <v>0</v>
      </c>
      <c r="E8" s="28"/>
      <c r="F8" s="27">
        <v>0</v>
      </c>
    </row>
    <row r="9" spans="1:6" ht="21.75" customHeight="1" x14ac:dyDescent="0.2">
      <c r="A9" s="39" t="s">
        <v>137</v>
      </c>
      <c r="B9" s="39"/>
      <c r="D9" s="29">
        <v>0</v>
      </c>
      <c r="E9" s="28"/>
      <c r="F9" s="29">
        <v>0</v>
      </c>
    </row>
    <row r="10" spans="1:6" ht="21.75" customHeight="1" x14ac:dyDescent="0.2">
      <c r="A10" s="41" t="s">
        <v>138</v>
      </c>
      <c r="B10" s="41"/>
      <c r="D10" s="30">
        <v>134605949</v>
      </c>
      <c r="E10" s="28"/>
      <c r="F10" s="30">
        <v>976088911</v>
      </c>
    </row>
    <row r="11" spans="1:6" ht="21.75" customHeight="1" x14ac:dyDescent="0.2">
      <c r="A11" s="38" t="s">
        <v>27</v>
      </c>
      <c r="B11" s="38"/>
      <c r="D11" s="31">
        <v>134605949</v>
      </c>
      <c r="E11" s="28"/>
      <c r="F11" s="31">
        <v>976088911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9"/>
  <sheetViews>
    <sheetView rightToLeft="1" workbookViewId="0">
      <selection activeCell="P26" sqref="P26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9.5703125" bestFit="1" customWidth="1"/>
    <col min="11" max="11" width="1.28515625" customWidth="1"/>
    <col min="12" max="12" width="10.42578125" customWidth="1"/>
    <col min="13" max="13" width="1.28515625" customWidth="1"/>
    <col min="14" max="14" width="16.7109375" bestFit="1" customWidth="1"/>
    <col min="15" max="15" width="1.28515625" customWidth="1"/>
    <col min="16" max="16" width="19.7109375" bestFit="1" customWidth="1"/>
    <col min="17" max="17" width="1.28515625" customWidth="1"/>
    <col min="18" max="18" width="10.42578125" customWidth="1"/>
    <col min="19" max="19" width="1.28515625" customWidth="1"/>
    <col min="20" max="20" width="19.7109375" bestFit="1" customWidth="1"/>
    <col min="21" max="21" width="0.28515625" customWidth="1"/>
  </cols>
  <sheetData>
    <row r="1" spans="1:20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21.75" customHeight="1" x14ac:dyDescent="0.2">
      <c r="A2" s="36" t="s">
        <v>89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20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1:20" ht="14.45" customHeight="1" x14ac:dyDescent="0.2"/>
    <row r="5" spans="1:20" ht="14.45" customHeight="1" x14ac:dyDescent="0.2">
      <c r="A5" s="47" t="s">
        <v>140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ht="14.45" customHeight="1" x14ac:dyDescent="0.2">
      <c r="A6" s="43" t="s">
        <v>92</v>
      </c>
      <c r="J6" s="43" t="s">
        <v>108</v>
      </c>
      <c r="K6" s="43"/>
      <c r="L6" s="43"/>
      <c r="M6" s="43"/>
      <c r="N6" s="43"/>
      <c r="P6" s="43" t="s">
        <v>109</v>
      </c>
      <c r="Q6" s="43"/>
      <c r="R6" s="43"/>
      <c r="S6" s="43"/>
      <c r="T6" s="43"/>
    </row>
    <row r="7" spans="1:20" ht="29.1" customHeight="1" x14ac:dyDescent="0.2">
      <c r="A7" s="43"/>
      <c r="C7" s="11" t="s">
        <v>141</v>
      </c>
      <c r="E7" s="56" t="s">
        <v>60</v>
      </c>
      <c r="F7" s="56"/>
      <c r="H7" s="11" t="s">
        <v>142</v>
      </c>
      <c r="J7" s="12" t="s">
        <v>143</v>
      </c>
      <c r="K7" s="3"/>
      <c r="L7" s="12" t="s">
        <v>139</v>
      </c>
      <c r="M7" s="3"/>
      <c r="N7" s="12" t="s">
        <v>144</v>
      </c>
      <c r="P7" s="12" t="s">
        <v>143</v>
      </c>
      <c r="Q7" s="3"/>
      <c r="R7" s="12" t="s">
        <v>139</v>
      </c>
      <c r="S7" s="3"/>
      <c r="T7" s="12" t="s">
        <v>144</v>
      </c>
    </row>
    <row r="8" spans="1:20" ht="21.75" customHeight="1" x14ac:dyDescent="0.2">
      <c r="A8" s="5" t="s">
        <v>81</v>
      </c>
      <c r="C8" s="3"/>
      <c r="E8" s="33" t="s">
        <v>82</v>
      </c>
      <c r="F8" s="32"/>
      <c r="G8" s="14"/>
      <c r="H8" s="15">
        <v>23</v>
      </c>
      <c r="I8" s="14"/>
      <c r="J8" s="27">
        <v>42512410964</v>
      </c>
      <c r="K8" s="28"/>
      <c r="L8" s="27">
        <v>0</v>
      </c>
      <c r="M8" s="28"/>
      <c r="N8" s="27">
        <v>42512410964</v>
      </c>
      <c r="O8" s="28"/>
      <c r="P8" s="27">
        <v>45380858661</v>
      </c>
      <c r="Q8" s="28"/>
      <c r="R8" s="27">
        <v>0</v>
      </c>
      <c r="S8" s="28"/>
      <c r="T8" s="27">
        <v>45380858661</v>
      </c>
    </row>
    <row r="9" spans="1:20" ht="21.75" customHeight="1" x14ac:dyDescent="0.2">
      <c r="A9" s="6" t="s">
        <v>78</v>
      </c>
      <c r="E9" s="34" t="s">
        <v>80</v>
      </c>
      <c r="F9" s="14"/>
      <c r="G9" s="14"/>
      <c r="H9" s="17">
        <v>23</v>
      </c>
      <c r="I9" s="14"/>
      <c r="J9" s="29">
        <v>52019886793</v>
      </c>
      <c r="K9" s="28"/>
      <c r="L9" s="29">
        <v>0</v>
      </c>
      <c r="M9" s="28"/>
      <c r="N9" s="29">
        <v>52019886793</v>
      </c>
      <c r="O9" s="28"/>
      <c r="P9" s="29">
        <v>55529834148</v>
      </c>
      <c r="Q9" s="28"/>
      <c r="R9" s="29">
        <v>0</v>
      </c>
      <c r="S9" s="28"/>
      <c r="T9" s="29">
        <v>55529834148</v>
      </c>
    </row>
    <row r="10" spans="1:20" ht="21.75" customHeight="1" x14ac:dyDescent="0.2">
      <c r="A10" s="6" t="s">
        <v>75</v>
      </c>
      <c r="E10" s="34" t="s">
        <v>77</v>
      </c>
      <c r="F10" s="14"/>
      <c r="G10" s="14"/>
      <c r="H10" s="17">
        <v>23</v>
      </c>
      <c r="I10" s="14"/>
      <c r="J10" s="29">
        <v>58492214</v>
      </c>
      <c r="K10" s="28"/>
      <c r="L10" s="29">
        <v>0</v>
      </c>
      <c r="M10" s="28"/>
      <c r="N10" s="29">
        <v>58492214</v>
      </c>
      <c r="O10" s="28"/>
      <c r="P10" s="29">
        <v>8326569426</v>
      </c>
      <c r="Q10" s="28"/>
      <c r="R10" s="29">
        <v>0</v>
      </c>
      <c r="S10" s="28"/>
      <c r="T10" s="29">
        <v>8326569426</v>
      </c>
    </row>
    <row r="11" spans="1:20" ht="21.75" customHeight="1" x14ac:dyDescent="0.2">
      <c r="A11" s="6" t="s">
        <v>72</v>
      </c>
      <c r="E11" s="34" t="s">
        <v>74</v>
      </c>
      <c r="F11" s="14"/>
      <c r="G11" s="14"/>
      <c r="H11" s="17">
        <v>23</v>
      </c>
      <c r="I11" s="14"/>
      <c r="J11" s="29">
        <v>50849138944</v>
      </c>
      <c r="K11" s="28"/>
      <c r="L11" s="29">
        <v>0</v>
      </c>
      <c r="M11" s="28"/>
      <c r="N11" s="29">
        <v>50849138944</v>
      </c>
      <c r="O11" s="28"/>
      <c r="P11" s="29">
        <v>249280302314</v>
      </c>
      <c r="Q11" s="28"/>
      <c r="R11" s="29">
        <v>0</v>
      </c>
      <c r="S11" s="28"/>
      <c r="T11" s="29">
        <v>249280302314</v>
      </c>
    </row>
    <row r="12" spans="1:20" ht="21.75" customHeight="1" x14ac:dyDescent="0.2">
      <c r="A12" s="6" t="s">
        <v>130</v>
      </c>
      <c r="E12" s="34" t="s">
        <v>145</v>
      </c>
      <c r="F12" s="14"/>
      <c r="G12" s="14"/>
      <c r="H12" s="17">
        <v>23</v>
      </c>
      <c r="I12" s="14"/>
      <c r="J12" s="29">
        <v>0</v>
      </c>
      <c r="K12" s="28"/>
      <c r="L12" s="29">
        <v>0</v>
      </c>
      <c r="M12" s="28"/>
      <c r="N12" s="29">
        <v>0</v>
      </c>
      <c r="O12" s="28"/>
      <c r="P12" s="29">
        <v>36511909827</v>
      </c>
      <c r="Q12" s="28"/>
      <c r="R12" s="29">
        <v>0</v>
      </c>
      <c r="S12" s="28"/>
      <c r="T12" s="29">
        <v>36511909827</v>
      </c>
    </row>
    <row r="13" spans="1:20" ht="21.75" customHeight="1" x14ac:dyDescent="0.2">
      <c r="A13" s="6" t="s">
        <v>129</v>
      </c>
      <c r="E13" s="34" t="s">
        <v>146</v>
      </c>
      <c r="F13" s="14"/>
      <c r="G13" s="14"/>
      <c r="H13" s="17">
        <v>23</v>
      </c>
      <c r="I13" s="14"/>
      <c r="J13" s="29">
        <v>0</v>
      </c>
      <c r="K13" s="28"/>
      <c r="L13" s="29">
        <v>0</v>
      </c>
      <c r="M13" s="28"/>
      <c r="N13" s="29">
        <v>0</v>
      </c>
      <c r="O13" s="28"/>
      <c r="P13" s="29">
        <v>39499372416</v>
      </c>
      <c r="Q13" s="28"/>
      <c r="R13" s="29">
        <v>0</v>
      </c>
      <c r="S13" s="28"/>
      <c r="T13" s="29">
        <v>39499372416</v>
      </c>
    </row>
    <row r="14" spans="1:20" ht="21.75" customHeight="1" x14ac:dyDescent="0.2">
      <c r="A14" s="6" t="s">
        <v>66</v>
      </c>
      <c r="E14" s="34" t="s">
        <v>68</v>
      </c>
      <c r="F14" s="14"/>
      <c r="G14" s="14"/>
      <c r="H14" s="17">
        <v>23</v>
      </c>
      <c r="I14" s="14"/>
      <c r="J14" s="29">
        <v>37859483229</v>
      </c>
      <c r="K14" s="28"/>
      <c r="L14" s="29">
        <v>0</v>
      </c>
      <c r="M14" s="28"/>
      <c r="N14" s="29">
        <v>37859483229</v>
      </c>
      <c r="O14" s="28"/>
      <c r="P14" s="29">
        <v>160458189472</v>
      </c>
      <c r="Q14" s="28"/>
      <c r="R14" s="29">
        <v>0</v>
      </c>
      <c r="S14" s="28"/>
      <c r="T14" s="29">
        <v>160458189472</v>
      </c>
    </row>
    <row r="15" spans="1:20" ht="21.75" customHeight="1" x14ac:dyDescent="0.2">
      <c r="A15" s="6" t="s">
        <v>128</v>
      </c>
      <c r="E15" s="34" t="s">
        <v>147</v>
      </c>
      <c r="F15" s="14"/>
      <c r="G15" s="14"/>
      <c r="H15" s="17">
        <v>23</v>
      </c>
      <c r="I15" s="14"/>
      <c r="J15" s="29">
        <v>0</v>
      </c>
      <c r="K15" s="28"/>
      <c r="L15" s="29">
        <v>0</v>
      </c>
      <c r="M15" s="28"/>
      <c r="N15" s="29">
        <v>0</v>
      </c>
      <c r="O15" s="28"/>
      <c r="P15" s="29">
        <v>4272565328</v>
      </c>
      <c r="Q15" s="28"/>
      <c r="R15" s="29">
        <v>0</v>
      </c>
      <c r="S15" s="28"/>
      <c r="T15" s="29">
        <v>4272565328</v>
      </c>
    </row>
    <row r="16" spans="1:20" ht="21.75" customHeight="1" x14ac:dyDescent="0.2">
      <c r="A16" s="6" t="s">
        <v>127</v>
      </c>
      <c r="E16" s="34" t="s">
        <v>148</v>
      </c>
      <c r="F16" s="14"/>
      <c r="G16" s="14"/>
      <c r="H16" s="17">
        <v>23</v>
      </c>
      <c r="I16" s="14"/>
      <c r="J16" s="29">
        <v>0</v>
      </c>
      <c r="K16" s="28"/>
      <c r="L16" s="29">
        <v>0</v>
      </c>
      <c r="M16" s="28"/>
      <c r="N16" s="29">
        <v>0</v>
      </c>
      <c r="O16" s="28"/>
      <c r="P16" s="29">
        <v>16008546120</v>
      </c>
      <c r="Q16" s="28"/>
      <c r="R16" s="29">
        <v>0</v>
      </c>
      <c r="S16" s="28"/>
      <c r="T16" s="29">
        <v>16008546120</v>
      </c>
    </row>
    <row r="17" spans="1:20" ht="21.75" customHeight="1" x14ac:dyDescent="0.2">
      <c r="A17" s="7" t="s">
        <v>69</v>
      </c>
      <c r="C17" s="8"/>
      <c r="E17" s="35" t="s">
        <v>71</v>
      </c>
      <c r="F17" s="14"/>
      <c r="G17" s="14"/>
      <c r="H17" s="19">
        <v>23</v>
      </c>
      <c r="I17" s="14"/>
      <c r="J17" s="30">
        <v>38255074779</v>
      </c>
      <c r="K17" s="28"/>
      <c r="L17" s="30">
        <v>0</v>
      </c>
      <c r="M17" s="28"/>
      <c r="N17" s="30">
        <v>38255074779</v>
      </c>
      <c r="O17" s="28"/>
      <c r="P17" s="30">
        <v>133139050446</v>
      </c>
      <c r="Q17" s="28"/>
      <c r="R17" s="30">
        <v>0</v>
      </c>
      <c r="S17" s="28"/>
      <c r="T17" s="30">
        <v>133139050446</v>
      </c>
    </row>
    <row r="18" spans="1:20" ht="21.75" customHeight="1" x14ac:dyDescent="0.2">
      <c r="A18" s="9" t="s">
        <v>27</v>
      </c>
      <c r="C18" s="10"/>
      <c r="E18" s="20"/>
      <c r="F18" s="14"/>
      <c r="G18" s="14"/>
      <c r="H18" s="20"/>
      <c r="I18" s="14"/>
      <c r="J18" s="31">
        <f>SUM(J8:J17)</f>
        <v>221554486923</v>
      </c>
      <c r="K18" s="28"/>
      <c r="L18" s="31">
        <f>SUM(L8:L17)</f>
        <v>0</v>
      </c>
      <c r="M18" s="28"/>
      <c r="N18" s="31">
        <f>SUM(N8:N17)</f>
        <v>221554486923</v>
      </c>
      <c r="O18" s="28"/>
      <c r="P18" s="31">
        <f>SUM(P8:P17)</f>
        <v>748407198158</v>
      </c>
      <c r="Q18" s="28"/>
      <c r="R18" s="31">
        <f>SUM(R8:R17)</f>
        <v>0</v>
      </c>
      <c r="S18" s="28"/>
      <c r="T18" s="31">
        <f>SUM(T8:T17)</f>
        <v>748407198158</v>
      </c>
    </row>
    <row r="19" spans="1:20" ht="13.5" thickTop="1" x14ac:dyDescent="0.2"/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6"/>
  <sheetViews>
    <sheetView rightToLeft="1" topLeftCell="A4" workbookViewId="0">
      <selection activeCell="A22" sqref="A22"/>
    </sheetView>
  </sheetViews>
  <sheetFormatPr defaultRowHeight="12.75" x14ac:dyDescent="0.2"/>
  <cols>
    <col min="1" max="1" width="39" customWidth="1"/>
    <col min="2" max="2" width="1.28515625" customWidth="1"/>
    <col min="3" max="3" width="16.7109375" bestFit="1" customWidth="1"/>
    <col min="4" max="4" width="1.28515625" customWidth="1"/>
    <col min="5" max="5" width="12.7109375" bestFit="1" customWidth="1"/>
    <col min="6" max="6" width="1.28515625" customWidth="1"/>
    <col min="7" max="7" width="16.5703125" bestFit="1" customWidth="1"/>
    <col min="8" max="8" width="1.28515625" customWidth="1"/>
    <col min="9" max="9" width="18.5703125" bestFit="1" customWidth="1"/>
    <col min="10" max="10" width="1.28515625" customWidth="1"/>
    <col min="11" max="11" width="12.85546875" bestFit="1" customWidth="1"/>
    <col min="12" max="12" width="1.28515625" customWidth="1"/>
    <col min="13" max="13" width="18.5703125" bestFit="1" customWidth="1"/>
    <col min="14" max="14" width="0.28515625" customWidth="1"/>
  </cols>
  <sheetData>
    <row r="1" spans="1:13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21.75" customHeight="1" x14ac:dyDescent="0.2">
      <c r="A2" s="36" t="s">
        <v>89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14.45" customHeight="1" x14ac:dyDescent="0.2"/>
    <row r="5" spans="1:13" ht="14.45" customHeight="1" x14ac:dyDescent="0.2">
      <c r="A5" s="47" t="s">
        <v>149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ht="14.45" customHeight="1" x14ac:dyDescent="0.2">
      <c r="A6" s="43" t="s">
        <v>92</v>
      </c>
      <c r="C6" s="43" t="s">
        <v>108</v>
      </c>
      <c r="D6" s="43"/>
      <c r="E6" s="43"/>
      <c r="F6" s="43"/>
      <c r="G6" s="43"/>
      <c r="I6" s="43" t="s">
        <v>109</v>
      </c>
      <c r="J6" s="43"/>
      <c r="K6" s="43"/>
      <c r="L6" s="43"/>
      <c r="M6" s="43"/>
    </row>
    <row r="7" spans="1:13" ht="29.1" customHeight="1" x14ac:dyDescent="0.2">
      <c r="A7" s="43"/>
      <c r="C7" s="12" t="s">
        <v>143</v>
      </c>
      <c r="D7" s="3"/>
      <c r="E7" s="12" t="s">
        <v>139</v>
      </c>
      <c r="F7" s="3"/>
      <c r="G7" s="12" t="s">
        <v>144</v>
      </c>
      <c r="I7" s="12" t="s">
        <v>143</v>
      </c>
      <c r="J7" s="3"/>
      <c r="K7" s="12" t="s">
        <v>139</v>
      </c>
      <c r="L7" s="3"/>
      <c r="M7" s="12" t="s">
        <v>144</v>
      </c>
    </row>
    <row r="8" spans="1:13" ht="21.75" customHeight="1" x14ac:dyDescent="0.2">
      <c r="A8" s="5" t="s">
        <v>169</v>
      </c>
      <c r="C8" s="27">
        <v>60205799647</v>
      </c>
      <c r="D8" s="28"/>
      <c r="E8" s="27">
        <v>0</v>
      </c>
      <c r="F8" s="28"/>
      <c r="G8" s="27">
        <v>60205799647</v>
      </c>
      <c r="H8" s="28"/>
      <c r="I8" s="27">
        <v>214634333206</v>
      </c>
      <c r="J8" s="28"/>
      <c r="K8" s="27">
        <v>0</v>
      </c>
      <c r="L8" s="28"/>
      <c r="M8" s="27">
        <v>214634333206</v>
      </c>
    </row>
    <row r="9" spans="1:13" ht="21.75" customHeight="1" x14ac:dyDescent="0.2">
      <c r="A9" s="6" t="s">
        <v>157</v>
      </c>
      <c r="C9" s="29">
        <v>151533643515</v>
      </c>
      <c r="D9" s="28"/>
      <c r="E9" s="29">
        <v>37013925</v>
      </c>
      <c r="F9" s="28"/>
      <c r="G9" s="29">
        <v>151496629590</v>
      </c>
      <c r="H9" s="28"/>
      <c r="I9" s="29">
        <v>1215924284625</v>
      </c>
      <c r="J9" s="28"/>
      <c r="K9" s="29">
        <v>37013925</v>
      </c>
      <c r="L9" s="28"/>
      <c r="M9" s="29">
        <v>1215887270700</v>
      </c>
    </row>
    <row r="10" spans="1:13" ht="21.75" customHeight="1" x14ac:dyDescent="0.2">
      <c r="A10" s="6" t="s">
        <v>157</v>
      </c>
      <c r="C10" s="29">
        <v>0</v>
      </c>
      <c r="D10" s="28"/>
      <c r="E10" s="29">
        <v>0</v>
      </c>
      <c r="F10" s="28"/>
      <c r="G10" s="29">
        <v>0</v>
      </c>
      <c r="H10" s="28"/>
      <c r="I10" s="29">
        <v>11138155496</v>
      </c>
      <c r="J10" s="28"/>
      <c r="K10" s="29">
        <v>0</v>
      </c>
      <c r="L10" s="28"/>
      <c r="M10" s="29">
        <v>11138155496</v>
      </c>
    </row>
    <row r="11" spans="1:13" ht="21.75" customHeight="1" x14ac:dyDescent="0.2">
      <c r="A11" s="6" t="s">
        <v>157</v>
      </c>
      <c r="C11" s="29">
        <v>0</v>
      </c>
      <c r="D11" s="28"/>
      <c r="E11" s="29">
        <v>0</v>
      </c>
      <c r="F11" s="28"/>
      <c r="G11" s="29">
        <v>0</v>
      </c>
      <c r="H11" s="28"/>
      <c r="I11" s="29">
        <v>1804783580</v>
      </c>
      <c r="J11" s="28"/>
      <c r="K11" s="29">
        <v>0</v>
      </c>
      <c r="L11" s="28"/>
      <c r="M11" s="29">
        <v>1804783580</v>
      </c>
    </row>
    <row r="12" spans="1:13" ht="21.75" customHeight="1" x14ac:dyDescent="0.2">
      <c r="A12" s="6" t="s">
        <v>157</v>
      </c>
      <c r="C12" s="29">
        <v>0</v>
      </c>
      <c r="D12" s="28"/>
      <c r="E12" s="29">
        <v>0</v>
      </c>
      <c r="F12" s="28"/>
      <c r="G12" s="29">
        <v>0</v>
      </c>
      <c r="H12" s="28"/>
      <c r="I12" s="29">
        <v>280947703</v>
      </c>
      <c r="J12" s="28"/>
      <c r="K12" s="29">
        <v>0</v>
      </c>
      <c r="L12" s="28"/>
      <c r="M12" s="29">
        <v>280947703</v>
      </c>
    </row>
    <row r="13" spans="1:13" ht="21.75" customHeight="1" x14ac:dyDescent="0.2">
      <c r="A13" s="6" t="s">
        <v>157</v>
      </c>
      <c r="C13" s="29">
        <v>0</v>
      </c>
      <c r="D13" s="28"/>
      <c r="E13" s="29">
        <v>0</v>
      </c>
      <c r="F13" s="28"/>
      <c r="G13" s="29">
        <v>0</v>
      </c>
      <c r="H13" s="28"/>
      <c r="I13" s="29">
        <v>43798694</v>
      </c>
      <c r="J13" s="28"/>
      <c r="K13" s="29">
        <v>0</v>
      </c>
      <c r="L13" s="28"/>
      <c r="M13" s="29">
        <v>43798694</v>
      </c>
    </row>
    <row r="14" spans="1:13" ht="21.75" customHeight="1" x14ac:dyDescent="0.2">
      <c r="A14" s="6" t="s">
        <v>157</v>
      </c>
      <c r="C14" s="29">
        <v>2663896</v>
      </c>
      <c r="D14" s="28"/>
      <c r="E14" s="29">
        <v>0</v>
      </c>
      <c r="F14" s="28"/>
      <c r="G14" s="29">
        <v>2663896</v>
      </c>
      <c r="H14" s="28"/>
      <c r="I14" s="29">
        <v>197973034</v>
      </c>
      <c r="J14" s="28"/>
      <c r="K14" s="29">
        <v>0</v>
      </c>
      <c r="L14" s="28"/>
      <c r="M14" s="29">
        <v>197973034</v>
      </c>
    </row>
    <row r="15" spans="1:13" ht="21.75" customHeight="1" x14ac:dyDescent="0.2">
      <c r="A15" s="6" t="s">
        <v>157</v>
      </c>
      <c r="C15" s="29">
        <v>1822684934</v>
      </c>
      <c r="D15" s="28"/>
      <c r="E15" s="29">
        <v>0</v>
      </c>
      <c r="F15" s="28"/>
      <c r="G15" s="29">
        <v>1822684934</v>
      </c>
      <c r="H15" s="28"/>
      <c r="I15" s="29">
        <v>148931245499</v>
      </c>
      <c r="J15" s="28"/>
      <c r="K15" s="29">
        <v>0</v>
      </c>
      <c r="L15" s="28"/>
      <c r="M15" s="29">
        <v>148931245499</v>
      </c>
    </row>
    <row r="16" spans="1:13" ht="21.75" customHeight="1" x14ac:dyDescent="0.2">
      <c r="A16" s="6" t="s">
        <v>170</v>
      </c>
      <c r="C16" s="29">
        <v>81339</v>
      </c>
      <c r="D16" s="28"/>
      <c r="E16" s="29">
        <v>0</v>
      </c>
      <c r="F16" s="28"/>
      <c r="G16" s="29">
        <v>81339</v>
      </c>
      <c r="H16" s="28"/>
      <c r="I16" s="29">
        <v>102364</v>
      </c>
      <c r="J16" s="28"/>
      <c r="K16" s="29">
        <v>0</v>
      </c>
      <c r="L16" s="28"/>
      <c r="M16" s="29">
        <v>102364</v>
      </c>
    </row>
    <row r="17" spans="1:13" ht="21.75" customHeight="1" x14ac:dyDescent="0.2">
      <c r="A17" s="6" t="s">
        <v>171</v>
      </c>
      <c r="C17" s="29">
        <v>0</v>
      </c>
      <c r="D17" s="28"/>
      <c r="E17" s="29">
        <v>0</v>
      </c>
      <c r="F17" s="28"/>
      <c r="G17" s="29">
        <v>0</v>
      </c>
      <c r="H17" s="28"/>
      <c r="I17" s="29">
        <v>262573</v>
      </c>
      <c r="J17" s="28"/>
      <c r="K17" s="29">
        <v>0</v>
      </c>
      <c r="L17" s="28"/>
      <c r="M17" s="29">
        <v>262573</v>
      </c>
    </row>
    <row r="18" spans="1:13" ht="21.75" customHeight="1" x14ac:dyDescent="0.2">
      <c r="A18" s="6" t="s">
        <v>166</v>
      </c>
      <c r="C18" s="29">
        <v>0</v>
      </c>
      <c r="D18" s="28"/>
      <c r="E18" s="29">
        <v>0</v>
      </c>
      <c r="F18" s="28"/>
      <c r="G18" s="29">
        <v>0</v>
      </c>
      <c r="H18" s="28"/>
      <c r="I18" s="29">
        <v>66755452053</v>
      </c>
      <c r="J18" s="28"/>
      <c r="K18" s="29">
        <v>0</v>
      </c>
      <c r="L18" s="28"/>
      <c r="M18" s="29">
        <v>66755452053</v>
      </c>
    </row>
    <row r="19" spans="1:13" ht="21.75" customHeight="1" x14ac:dyDescent="0.2">
      <c r="A19" s="6" t="s">
        <v>162</v>
      </c>
      <c r="C19" s="29">
        <v>56030136986</v>
      </c>
      <c r="D19" s="28"/>
      <c r="E19" s="29">
        <v>-1721235</v>
      </c>
      <c r="F19" s="28"/>
      <c r="G19" s="29">
        <v>56031858221</v>
      </c>
      <c r="H19" s="28"/>
      <c r="I19" s="29">
        <v>125194520546</v>
      </c>
      <c r="J19" s="28"/>
      <c r="K19" s="29">
        <v>0</v>
      </c>
      <c r="L19" s="28"/>
      <c r="M19" s="29">
        <v>125194520546</v>
      </c>
    </row>
    <row r="20" spans="1:13" ht="21.75" customHeight="1" x14ac:dyDescent="0.2">
      <c r="A20" s="6" t="s">
        <v>162</v>
      </c>
      <c r="C20" s="29">
        <v>10923287688</v>
      </c>
      <c r="D20" s="28"/>
      <c r="E20" s="29">
        <v>-32724090</v>
      </c>
      <c r="F20" s="28"/>
      <c r="G20" s="29">
        <v>10956011778</v>
      </c>
      <c r="H20" s="28"/>
      <c r="I20" s="29">
        <v>20909589039</v>
      </c>
      <c r="J20" s="28"/>
      <c r="K20" s="29">
        <v>0</v>
      </c>
      <c r="L20" s="28"/>
      <c r="M20" s="29">
        <v>20909589039</v>
      </c>
    </row>
    <row r="21" spans="1:13" ht="21.75" customHeight="1" x14ac:dyDescent="0.2">
      <c r="A21" s="6" t="s">
        <v>165</v>
      </c>
      <c r="C21" s="29">
        <v>36694479450</v>
      </c>
      <c r="D21" s="28"/>
      <c r="E21" s="29">
        <v>0</v>
      </c>
      <c r="F21" s="28"/>
      <c r="G21" s="29">
        <v>36694479450</v>
      </c>
      <c r="H21" s="28"/>
      <c r="I21" s="29">
        <v>36694479450</v>
      </c>
      <c r="J21" s="28"/>
      <c r="K21" s="29">
        <v>0</v>
      </c>
      <c r="L21" s="28"/>
      <c r="M21" s="29">
        <v>36694479450</v>
      </c>
    </row>
    <row r="22" spans="1:13" ht="21.75" customHeight="1" x14ac:dyDescent="0.2">
      <c r="A22" s="6" t="s">
        <v>165</v>
      </c>
      <c r="C22" s="29">
        <v>5826887260</v>
      </c>
      <c r="D22" s="28"/>
      <c r="E22" s="29">
        <v>0</v>
      </c>
      <c r="F22" s="28"/>
      <c r="G22" s="29">
        <v>5826887260</v>
      </c>
      <c r="H22" s="28"/>
      <c r="I22" s="29">
        <v>5826887260</v>
      </c>
      <c r="J22" s="28"/>
      <c r="K22" s="29">
        <v>0</v>
      </c>
      <c r="L22" s="28"/>
      <c r="M22" s="29">
        <v>5826887260</v>
      </c>
    </row>
    <row r="23" spans="1:13" ht="21.75" customHeight="1" x14ac:dyDescent="0.2">
      <c r="A23" s="6" t="s">
        <v>165</v>
      </c>
      <c r="C23" s="29">
        <v>461712325</v>
      </c>
      <c r="D23" s="28"/>
      <c r="E23" s="29">
        <v>0</v>
      </c>
      <c r="F23" s="28"/>
      <c r="G23" s="29">
        <v>461712325</v>
      </c>
      <c r="H23" s="28"/>
      <c r="I23" s="29">
        <v>461712325</v>
      </c>
      <c r="J23" s="28"/>
      <c r="K23" s="29">
        <v>0</v>
      </c>
      <c r="L23" s="28"/>
      <c r="M23" s="29">
        <v>461712325</v>
      </c>
    </row>
    <row r="24" spans="1:13" ht="21.75" customHeight="1" x14ac:dyDescent="0.2">
      <c r="A24" s="7" t="s">
        <v>166</v>
      </c>
      <c r="C24" s="30">
        <v>9335178082</v>
      </c>
      <c r="D24" s="28"/>
      <c r="E24" s="30">
        <v>220475906</v>
      </c>
      <c r="F24" s="28"/>
      <c r="G24" s="30">
        <v>9114702176</v>
      </c>
      <c r="H24" s="28"/>
      <c r="I24" s="30">
        <v>9335178082</v>
      </c>
      <c r="J24" s="28"/>
      <c r="K24" s="30">
        <v>220475906</v>
      </c>
      <c r="L24" s="28"/>
      <c r="M24" s="30">
        <v>9114702176</v>
      </c>
    </row>
    <row r="25" spans="1:13" ht="21.75" customHeight="1" x14ac:dyDescent="0.2">
      <c r="A25" s="9" t="s">
        <v>27</v>
      </c>
      <c r="C25" s="31">
        <f>SUM(C8:C24)</f>
        <v>332836555122</v>
      </c>
      <c r="D25" s="28"/>
      <c r="E25" s="31">
        <f>SUM(E8:E24)</f>
        <v>223044506</v>
      </c>
      <c r="F25" s="28"/>
      <c r="G25" s="31">
        <f>SUM(G8:G24)</f>
        <v>332613510616</v>
      </c>
      <c r="H25" s="28"/>
      <c r="I25" s="31">
        <f>SUM(I8:I24)</f>
        <v>1858133705529</v>
      </c>
      <c r="J25" s="28"/>
      <c r="K25" s="31">
        <f>SUM(K8:K24)</f>
        <v>257489831</v>
      </c>
      <c r="L25" s="28"/>
      <c r="M25" s="31">
        <f>SUM(M8:M24)</f>
        <v>1857876215698</v>
      </c>
    </row>
    <row r="26" spans="1:13" ht="13.5" thickTop="1" x14ac:dyDescent="0.2"/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7"/>
  <sheetViews>
    <sheetView rightToLeft="1" topLeftCell="A5" workbookViewId="0">
      <selection activeCell="U10" sqref="U10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21.140625" bestFit="1" customWidth="1"/>
    <col min="6" max="6" width="1.28515625" customWidth="1"/>
    <col min="7" max="7" width="21.140625" bestFit="1" customWidth="1"/>
    <col min="8" max="8" width="1.28515625" customWidth="1"/>
    <col min="9" max="9" width="22" bestFit="1" customWidth="1"/>
    <col min="10" max="10" width="1.28515625" customWidth="1"/>
    <col min="11" max="11" width="14.5703125" bestFit="1" customWidth="1"/>
    <col min="12" max="12" width="1.28515625" customWidth="1"/>
    <col min="13" max="13" width="22.5703125" bestFit="1" customWidth="1"/>
    <col min="14" max="14" width="1.28515625" customWidth="1"/>
    <col min="15" max="15" width="22.28515625" bestFit="1" customWidth="1"/>
    <col min="16" max="16" width="1.28515625" customWidth="1"/>
    <col min="17" max="17" width="14.28515625" customWidth="1"/>
    <col min="18" max="18" width="4.7109375" customWidth="1"/>
    <col min="19" max="19" width="0.28515625" customWidth="1"/>
  </cols>
  <sheetData>
    <row r="1" spans="1:18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8" ht="21.75" customHeight="1" x14ac:dyDescent="0.2">
      <c r="A2" s="36" t="s">
        <v>89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26.2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ht="14.45" customHeight="1" x14ac:dyDescent="0.2"/>
    <row r="5" spans="1:18" ht="27" customHeight="1" x14ac:dyDescent="0.2">
      <c r="A5" s="47" t="s">
        <v>150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18" ht="23.25" customHeight="1" x14ac:dyDescent="0.2">
      <c r="A6" s="43" t="s">
        <v>92</v>
      </c>
      <c r="C6" s="43" t="s">
        <v>108</v>
      </c>
      <c r="D6" s="43"/>
      <c r="E6" s="43"/>
      <c r="F6" s="43"/>
      <c r="G6" s="43"/>
      <c r="H6" s="43"/>
      <c r="I6" s="43"/>
      <c r="K6" s="43" t="s">
        <v>109</v>
      </c>
      <c r="L6" s="43"/>
      <c r="M6" s="43"/>
      <c r="N6" s="43"/>
      <c r="O6" s="43"/>
      <c r="P6" s="43"/>
      <c r="Q6" s="43"/>
      <c r="R6" s="43"/>
    </row>
    <row r="7" spans="1:18" ht="39.75" customHeight="1" x14ac:dyDescent="0.2">
      <c r="A7" s="43"/>
      <c r="C7" s="12" t="s">
        <v>13</v>
      </c>
      <c r="D7" s="3"/>
      <c r="E7" s="12" t="s">
        <v>151</v>
      </c>
      <c r="F7" s="3"/>
      <c r="G7" s="12" t="s">
        <v>152</v>
      </c>
      <c r="H7" s="3"/>
      <c r="I7" s="12" t="s">
        <v>153</v>
      </c>
      <c r="K7" s="12" t="s">
        <v>13</v>
      </c>
      <c r="L7" s="3"/>
      <c r="M7" s="12" t="s">
        <v>151</v>
      </c>
      <c r="N7" s="3"/>
      <c r="O7" s="12" t="s">
        <v>152</v>
      </c>
      <c r="P7" s="3"/>
      <c r="Q7" s="57" t="s">
        <v>153</v>
      </c>
      <c r="R7" s="57"/>
    </row>
    <row r="8" spans="1:18" ht="21.75" customHeight="1" x14ac:dyDescent="0.2">
      <c r="A8" s="5" t="s">
        <v>20</v>
      </c>
      <c r="C8" s="27">
        <v>866</v>
      </c>
      <c r="D8" s="28"/>
      <c r="E8" s="27">
        <v>3484490</v>
      </c>
      <c r="F8" s="28"/>
      <c r="G8" s="27">
        <v>2894063</v>
      </c>
      <c r="H8" s="28"/>
      <c r="I8" s="27">
        <v>590427</v>
      </c>
      <c r="J8" s="28"/>
      <c r="K8" s="27">
        <v>866</v>
      </c>
      <c r="L8" s="28"/>
      <c r="M8" s="27">
        <v>3484490</v>
      </c>
      <c r="N8" s="28"/>
      <c r="O8" s="27">
        <v>2894063</v>
      </c>
      <c r="P8" s="28"/>
      <c r="Q8" s="45">
        <v>590427</v>
      </c>
      <c r="R8" s="45"/>
    </row>
    <row r="9" spans="1:18" ht="21.75" customHeight="1" x14ac:dyDescent="0.2">
      <c r="A9" s="6" t="s">
        <v>114</v>
      </c>
      <c r="C9" s="29">
        <v>0</v>
      </c>
      <c r="D9" s="28"/>
      <c r="E9" s="29">
        <v>0</v>
      </c>
      <c r="F9" s="28"/>
      <c r="G9" s="29">
        <v>0</v>
      </c>
      <c r="H9" s="28"/>
      <c r="I9" s="29">
        <v>0</v>
      </c>
      <c r="J9" s="28"/>
      <c r="K9" s="29">
        <v>4275</v>
      </c>
      <c r="L9" s="28"/>
      <c r="M9" s="29">
        <v>14079049</v>
      </c>
      <c r="N9" s="28"/>
      <c r="O9" s="29">
        <v>10000140</v>
      </c>
      <c r="P9" s="28"/>
      <c r="Q9" s="40">
        <v>4078909</v>
      </c>
      <c r="R9" s="40"/>
    </row>
    <row r="10" spans="1:18" ht="21.75" customHeight="1" x14ac:dyDescent="0.2">
      <c r="A10" s="6" t="s">
        <v>115</v>
      </c>
      <c r="C10" s="29">
        <v>0</v>
      </c>
      <c r="D10" s="28"/>
      <c r="E10" s="29">
        <v>0</v>
      </c>
      <c r="F10" s="28"/>
      <c r="G10" s="29">
        <v>0</v>
      </c>
      <c r="H10" s="28"/>
      <c r="I10" s="29">
        <v>0</v>
      </c>
      <c r="J10" s="28"/>
      <c r="K10" s="29">
        <v>334</v>
      </c>
      <c r="L10" s="28"/>
      <c r="M10" s="29">
        <v>2011711</v>
      </c>
      <c r="N10" s="28"/>
      <c r="O10" s="29">
        <v>1271390</v>
      </c>
      <c r="P10" s="28"/>
      <c r="Q10" s="40">
        <v>740321</v>
      </c>
      <c r="R10" s="40"/>
    </row>
    <row r="11" spans="1:18" ht="21.75" customHeight="1" x14ac:dyDescent="0.2">
      <c r="A11" s="6" t="s">
        <v>116</v>
      </c>
      <c r="C11" s="29">
        <v>0</v>
      </c>
      <c r="D11" s="28"/>
      <c r="E11" s="29">
        <v>0</v>
      </c>
      <c r="F11" s="28"/>
      <c r="G11" s="29">
        <v>0</v>
      </c>
      <c r="H11" s="28"/>
      <c r="I11" s="29">
        <v>0</v>
      </c>
      <c r="J11" s="28"/>
      <c r="K11" s="29">
        <v>209</v>
      </c>
      <c r="L11" s="28"/>
      <c r="M11" s="29">
        <v>2202222</v>
      </c>
      <c r="N11" s="28"/>
      <c r="O11" s="29">
        <v>1861369</v>
      </c>
      <c r="P11" s="28"/>
      <c r="Q11" s="40">
        <v>340853</v>
      </c>
      <c r="R11" s="40"/>
    </row>
    <row r="12" spans="1:18" ht="21.75" customHeight="1" x14ac:dyDescent="0.2">
      <c r="A12" s="6" t="s">
        <v>19</v>
      </c>
      <c r="C12" s="29">
        <v>0</v>
      </c>
      <c r="D12" s="28"/>
      <c r="E12" s="29">
        <v>0</v>
      </c>
      <c r="F12" s="28"/>
      <c r="G12" s="29">
        <v>0</v>
      </c>
      <c r="H12" s="28"/>
      <c r="I12" s="29">
        <v>0</v>
      </c>
      <c r="J12" s="28"/>
      <c r="K12" s="29">
        <v>837501</v>
      </c>
      <c r="L12" s="28"/>
      <c r="M12" s="29">
        <v>4279789746</v>
      </c>
      <c r="N12" s="28"/>
      <c r="O12" s="29">
        <v>3610776014</v>
      </c>
      <c r="P12" s="28"/>
      <c r="Q12" s="40">
        <v>669013732</v>
      </c>
      <c r="R12" s="40"/>
    </row>
    <row r="13" spans="1:18" ht="21.75" customHeight="1" x14ac:dyDescent="0.2">
      <c r="A13" s="6" t="s">
        <v>117</v>
      </c>
      <c r="C13" s="29">
        <v>0</v>
      </c>
      <c r="D13" s="28"/>
      <c r="E13" s="29">
        <v>0</v>
      </c>
      <c r="F13" s="28"/>
      <c r="G13" s="29">
        <v>0</v>
      </c>
      <c r="H13" s="28"/>
      <c r="I13" s="29">
        <v>0</v>
      </c>
      <c r="J13" s="28"/>
      <c r="K13" s="29">
        <v>200000</v>
      </c>
      <c r="L13" s="28"/>
      <c r="M13" s="29">
        <v>1970409937</v>
      </c>
      <c r="N13" s="28"/>
      <c r="O13" s="29">
        <v>1715590587</v>
      </c>
      <c r="P13" s="28"/>
      <c r="Q13" s="40">
        <v>254819350</v>
      </c>
      <c r="R13" s="40"/>
    </row>
    <row r="14" spans="1:18" ht="21.75" customHeight="1" x14ac:dyDescent="0.2">
      <c r="A14" s="6" t="s">
        <v>118</v>
      </c>
      <c r="C14" s="29">
        <v>0</v>
      </c>
      <c r="D14" s="28"/>
      <c r="E14" s="29">
        <v>0</v>
      </c>
      <c r="F14" s="28"/>
      <c r="G14" s="29">
        <v>0</v>
      </c>
      <c r="H14" s="28"/>
      <c r="I14" s="29">
        <v>0</v>
      </c>
      <c r="J14" s="28"/>
      <c r="K14" s="29">
        <v>100454</v>
      </c>
      <c r="L14" s="28"/>
      <c r="M14" s="29">
        <v>5769333166</v>
      </c>
      <c r="N14" s="28"/>
      <c r="O14" s="29">
        <v>4502989088</v>
      </c>
      <c r="P14" s="28"/>
      <c r="Q14" s="40">
        <v>1266344078</v>
      </c>
      <c r="R14" s="40"/>
    </row>
    <row r="15" spans="1:18" ht="21.75" customHeight="1" x14ac:dyDescent="0.2">
      <c r="A15" s="6" t="s">
        <v>23</v>
      </c>
      <c r="C15" s="29">
        <v>0</v>
      </c>
      <c r="D15" s="28"/>
      <c r="E15" s="29">
        <v>0</v>
      </c>
      <c r="F15" s="28"/>
      <c r="G15" s="29">
        <v>0</v>
      </c>
      <c r="H15" s="28"/>
      <c r="I15" s="29">
        <v>0</v>
      </c>
      <c r="J15" s="28"/>
      <c r="K15" s="29">
        <v>1228500</v>
      </c>
      <c r="L15" s="28"/>
      <c r="M15" s="29">
        <v>12958009286</v>
      </c>
      <c r="N15" s="28"/>
      <c r="O15" s="29">
        <v>10536373714</v>
      </c>
      <c r="P15" s="28"/>
      <c r="Q15" s="40">
        <v>2421635572</v>
      </c>
      <c r="R15" s="40"/>
    </row>
    <row r="16" spans="1:18" ht="21.75" customHeight="1" x14ac:dyDescent="0.2">
      <c r="A16" s="6" t="s">
        <v>119</v>
      </c>
      <c r="C16" s="29">
        <v>0</v>
      </c>
      <c r="D16" s="28"/>
      <c r="E16" s="29">
        <v>0</v>
      </c>
      <c r="F16" s="28"/>
      <c r="G16" s="29">
        <v>0</v>
      </c>
      <c r="H16" s="28"/>
      <c r="I16" s="29">
        <v>0</v>
      </c>
      <c r="J16" s="28"/>
      <c r="K16" s="29">
        <v>100000</v>
      </c>
      <c r="L16" s="28"/>
      <c r="M16" s="29">
        <v>6859881862</v>
      </c>
      <c r="N16" s="28"/>
      <c r="O16" s="29">
        <v>6600119225</v>
      </c>
      <c r="P16" s="28"/>
      <c r="Q16" s="40">
        <v>259762637</v>
      </c>
      <c r="R16" s="40"/>
    </row>
    <row r="17" spans="1:18" ht="21.75" customHeight="1" x14ac:dyDescent="0.2">
      <c r="A17" s="6" t="s">
        <v>21</v>
      </c>
      <c r="C17" s="29">
        <v>0</v>
      </c>
      <c r="D17" s="28"/>
      <c r="E17" s="29">
        <v>0</v>
      </c>
      <c r="F17" s="28"/>
      <c r="G17" s="29">
        <v>0</v>
      </c>
      <c r="H17" s="28"/>
      <c r="I17" s="29">
        <v>0</v>
      </c>
      <c r="J17" s="28"/>
      <c r="K17" s="29">
        <v>1602283</v>
      </c>
      <c r="L17" s="28"/>
      <c r="M17" s="29">
        <v>10936142096</v>
      </c>
      <c r="N17" s="28"/>
      <c r="O17" s="29">
        <v>10219674532</v>
      </c>
      <c r="P17" s="28"/>
      <c r="Q17" s="40">
        <v>716467564</v>
      </c>
      <c r="R17" s="40"/>
    </row>
    <row r="18" spans="1:18" ht="21.75" customHeight="1" x14ac:dyDescent="0.2">
      <c r="A18" s="6" t="s">
        <v>22</v>
      </c>
      <c r="C18" s="29">
        <v>0</v>
      </c>
      <c r="D18" s="28"/>
      <c r="E18" s="29">
        <v>0</v>
      </c>
      <c r="F18" s="28"/>
      <c r="G18" s="29">
        <v>0</v>
      </c>
      <c r="H18" s="28"/>
      <c r="I18" s="29">
        <v>0</v>
      </c>
      <c r="J18" s="28"/>
      <c r="K18" s="29">
        <v>257500</v>
      </c>
      <c r="L18" s="28"/>
      <c r="M18" s="29">
        <v>5488344615</v>
      </c>
      <c r="N18" s="28"/>
      <c r="O18" s="29">
        <v>4285801778</v>
      </c>
      <c r="P18" s="28"/>
      <c r="Q18" s="40">
        <v>1202542837</v>
      </c>
      <c r="R18" s="40"/>
    </row>
    <row r="19" spans="1:18" ht="21.75" customHeight="1" x14ac:dyDescent="0.2">
      <c r="A19" s="6" t="s">
        <v>62</v>
      </c>
      <c r="C19" s="29">
        <v>970</v>
      </c>
      <c r="D19" s="28"/>
      <c r="E19" s="29">
        <v>970000000</v>
      </c>
      <c r="F19" s="28"/>
      <c r="G19" s="29">
        <v>902687566</v>
      </c>
      <c r="H19" s="28"/>
      <c r="I19" s="29">
        <v>67312434</v>
      </c>
      <c r="J19" s="28"/>
      <c r="K19" s="29">
        <v>970</v>
      </c>
      <c r="L19" s="28"/>
      <c r="M19" s="29">
        <v>970000000</v>
      </c>
      <c r="N19" s="28"/>
      <c r="O19" s="29">
        <v>902687566</v>
      </c>
      <c r="P19" s="28"/>
      <c r="Q19" s="40">
        <v>67312434</v>
      </c>
      <c r="R19" s="40"/>
    </row>
    <row r="20" spans="1:18" ht="21.75" customHeight="1" x14ac:dyDescent="0.2">
      <c r="A20" s="6" t="s">
        <v>72</v>
      </c>
      <c r="C20" s="29">
        <v>2455000</v>
      </c>
      <c r="D20" s="28"/>
      <c r="E20" s="29">
        <v>1878650579848</v>
      </c>
      <c r="F20" s="28"/>
      <c r="G20" s="29">
        <v>2267684562382</v>
      </c>
      <c r="H20" s="28"/>
      <c r="I20" s="29">
        <f>-389033982534+420000000</f>
        <v>-388613982534</v>
      </c>
      <c r="J20" s="28"/>
      <c r="K20" s="29">
        <v>4555000</v>
      </c>
      <c r="L20" s="28"/>
      <c r="M20" s="29">
        <v>3488681651098</v>
      </c>
      <c r="N20" s="28"/>
      <c r="O20" s="29">
        <v>4207455471138</v>
      </c>
      <c r="P20" s="28"/>
      <c r="Q20" s="40">
        <f>-718773820040+420000000</f>
        <v>-718353820040</v>
      </c>
      <c r="R20" s="40"/>
    </row>
    <row r="21" spans="1:18" ht="21.75" customHeight="1" x14ac:dyDescent="0.2">
      <c r="A21" s="6" t="s">
        <v>127</v>
      </c>
      <c r="C21" s="29">
        <v>0</v>
      </c>
      <c r="D21" s="28"/>
      <c r="E21" s="29">
        <v>0</v>
      </c>
      <c r="F21" s="28"/>
      <c r="G21" s="29">
        <v>0</v>
      </c>
      <c r="H21" s="28"/>
      <c r="I21" s="29">
        <v>0</v>
      </c>
      <c r="J21" s="28"/>
      <c r="K21" s="29">
        <v>600000</v>
      </c>
      <c r="L21" s="28"/>
      <c r="M21" s="29">
        <v>477480000000</v>
      </c>
      <c r="N21" s="28"/>
      <c r="O21" s="29">
        <v>482420000000</v>
      </c>
      <c r="P21" s="28"/>
      <c r="Q21" s="40">
        <v>-4940000000</v>
      </c>
      <c r="R21" s="40"/>
    </row>
    <row r="22" spans="1:18" ht="21.75" customHeight="1" x14ac:dyDescent="0.2">
      <c r="A22" s="6" t="s">
        <v>128</v>
      </c>
      <c r="C22" s="29">
        <v>0</v>
      </c>
      <c r="D22" s="28"/>
      <c r="E22" s="29">
        <v>0</v>
      </c>
      <c r="F22" s="28"/>
      <c r="G22" s="29">
        <v>0</v>
      </c>
      <c r="H22" s="28"/>
      <c r="I22" s="29">
        <v>0</v>
      </c>
      <c r="J22" s="28"/>
      <c r="K22" s="29">
        <v>620000</v>
      </c>
      <c r="L22" s="28"/>
      <c r="M22" s="29">
        <v>490980000000</v>
      </c>
      <c r="N22" s="28"/>
      <c r="O22" s="29">
        <v>490170000000</v>
      </c>
      <c r="P22" s="28"/>
      <c r="Q22" s="40">
        <v>810000000</v>
      </c>
      <c r="R22" s="40"/>
    </row>
    <row r="23" spans="1:18" ht="21.75" customHeight="1" x14ac:dyDescent="0.2">
      <c r="A23" s="6" t="s">
        <v>129</v>
      </c>
      <c r="C23" s="29">
        <v>0</v>
      </c>
      <c r="D23" s="28"/>
      <c r="E23" s="29">
        <v>0</v>
      </c>
      <c r="F23" s="28"/>
      <c r="G23" s="29">
        <v>0</v>
      </c>
      <c r="H23" s="28"/>
      <c r="I23" s="29">
        <v>0</v>
      </c>
      <c r="J23" s="28"/>
      <c r="K23" s="29">
        <v>2200000</v>
      </c>
      <c r="L23" s="28"/>
      <c r="M23" s="29">
        <v>1783640646408</v>
      </c>
      <c r="N23" s="28"/>
      <c r="O23" s="29">
        <v>2090220000000</v>
      </c>
      <c r="P23" s="28"/>
      <c r="Q23" s="40">
        <v>-306579353592</v>
      </c>
      <c r="R23" s="40"/>
    </row>
    <row r="24" spans="1:18" ht="21.75" customHeight="1" x14ac:dyDescent="0.2">
      <c r="A24" s="6" t="s">
        <v>130</v>
      </c>
      <c r="C24" s="29">
        <v>0</v>
      </c>
      <c r="D24" s="28"/>
      <c r="E24" s="29">
        <v>0</v>
      </c>
      <c r="F24" s="28"/>
      <c r="G24" s="29">
        <v>0</v>
      </c>
      <c r="H24" s="28"/>
      <c r="I24" s="29">
        <v>0</v>
      </c>
      <c r="J24" s="28"/>
      <c r="K24" s="29">
        <v>2817500</v>
      </c>
      <c r="L24" s="28"/>
      <c r="M24" s="29">
        <v>2381959442191</v>
      </c>
      <c r="N24" s="28"/>
      <c r="O24" s="29">
        <v>2740300500000</v>
      </c>
      <c r="P24" s="28"/>
      <c r="Q24" s="40">
        <v>-358341057809</v>
      </c>
      <c r="R24" s="40"/>
    </row>
    <row r="25" spans="1:18" ht="21.75" customHeight="1" x14ac:dyDescent="0.2">
      <c r="A25" s="7" t="s">
        <v>75</v>
      </c>
      <c r="C25" s="30">
        <v>0</v>
      </c>
      <c r="D25" s="28"/>
      <c r="E25" s="30">
        <v>0</v>
      </c>
      <c r="F25" s="28"/>
      <c r="G25" s="30">
        <v>0</v>
      </c>
      <c r="H25" s="28"/>
      <c r="I25" s="30">
        <v>0</v>
      </c>
      <c r="J25" s="28"/>
      <c r="K25" s="30">
        <v>2650000</v>
      </c>
      <c r="L25" s="28"/>
      <c r="M25" s="30">
        <v>2143425121375</v>
      </c>
      <c r="N25" s="28"/>
      <c r="O25" s="30">
        <v>2496830000000</v>
      </c>
      <c r="P25" s="28"/>
      <c r="Q25" s="42">
        <v>-353404878625</v>
      </c>
      <c r="R25" s="42"/>
    </row>
    <row r="26" spans="1:18" ht="21.75" customHeight="1" x14ac:dyDescent="0.2">
      <c r="A26" s="9" t="s">
        <v>27</v>
      </c>
      <c r="C26" s="31">
        <f>SUM(C8:C25)</f>
        <v>2456836</v>
      </c>
      <c r="D26" s="28"/>
      <c r="E26" s="31">
        <f>SUM(E8:E25)</f>
        <v>1879624064338</v>
      </c>
      <c r="F26" s="28"/>
      <c r="G26" s="31">
        <f>SUM(G8:G25)</f>
        <v>2268590144011</v>
      </c>
      <c r="H26" s="28"/>
      <c r="I26" s="31">
        <f>SUM(I8:I25)</f>
        <v>-388546079673</v>
      </c>
      <c r="J26" s="28"/>
      <c r="K26" s="31">
        <f>SUM(K8:K25)</f>
        <v>17775392</v>
      </c>
      <c r="L26" s="28"/>
      <c r="M26" s="31">
        <f>SUM(M8:M25)</f>
        <v>10815420549252</v>
      </c>
      <c r="N26" s="28"/>
      <c r="O26" s="31">
        <f>SUM(O8:O25)</f>
        <v>12549786010604</v>
      </c>
      <c r="P26" s="28"/>
      <c r="Q26" s="55">
        <f t="shared" ref="Q26" si="0">SUM(Q8:R25)</f>
        <v>-1733945461352</v>
      </c>
      <c r="R26" s="55"/>
    </row>
    <row r="27" spans="1:18" ht="13.5" thickTop="1" x14ac:dyDescent="0.2"/>
  </sheetData>
  <mergeCells count="27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23:R23"/>
    <mergeCell ref="Q24:R24"/>
    <mergeCell ref="Q25:R25"/>
    <mergeCell ref="Q26:R26"/>
    <mergeCell ref="Q18:R18"/>
    <mergeCell ref="Q19:R19"/>
    <mergeCell ref="Q20:R20"/>
    <mergeCell ref="Q21:R21"/>
    <mergeCell ref="Q22:R22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24"/>
  <sheetViews>
    <sheetView rightToLeft="1" topLeftCell="A5" workbookViewId="0">
      <selection activeCell="Q19" sqref="Q19:R19"/>
    </sheetView>
  </sheetViews>
  <sheetFormatPr defaultRowHeight="12.75" x14ac:dyDescent="0.2"/>
  <cols>
    <col min="1" max="1" width="40.28515625" customWidth="1"/>
    <col min="2" max="2" width="1.28515625" customWidth="1"/>
    <col min="3" max="3" width="14.5703125" bestFit="1" customWidth="1"/>
    <col min="4" max="4" width="1.28515625" customWidth="1"/>
    <col min="5" max="5" width="22.5703125" bestFit="1" customWidth="1"/>
    <col min="6" max="6" width="1.28515625" customWidth="1"/>
    <col min="7" max="7" width="22.140625" bestFit="1" customWidth="1"/>
    <col min="8" max="8" width="1.28515625" customWidth="1"/>
    <col min="9" max="9" width="20.28515625" bestFit="1" customWidth="1"/>
    <col min="10" max="10" width="1.28515625" customWidth="1"/>
    <col min="11" max="11" width="14.5703125" bestFit="1" customWidth="1"/>
    <col min="12" max="12" width="1.28515625" customWidth="1"/>
    <col min="13" max="13" width="22.5703125" bestFit="1" customWidth="1"/>
    <col min="14" max="14" width="1.28515625" customWidth="1"/>
    <col min="15" max="15" width="22.28515625" bestFit="1" customWidth="1"/>
    <col min="16" max="16" width="1.28515625" customWidth="1"/>
    <col min="17" max="17" width="14.28515625" customWidth="1"/>
    <col min="18" max="18" width="6.85546875" customWidth="1"/>
    <col min="19" max="19" width="1.42578125" customWidth="1"/>
  </cols>
  <sheetData>
    <row r="1" spans="1:18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8" ht="21.75" customHeight="1" x14ac:dyDescent="0.2">
      <c r="A2" s="36" t="s">
        <v>89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ht="14.45" customHeight="1" x14ac:dyDescent="0.2"/>
    <row r="5" spans="1:18" ht="26.25" customHeight="1" x14ac:dyDescent="0.2">
      <c r="A5" s="47" t="s">
        <v>154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18" ht="22.5" customHeight="1" x14ac:dyDescent="0.2">
      <c r="A6" s="43" t="s">
        <v>92</v>
      </c>
      <c r="C6" s="43" t="s">
        <v>108</v>
      </c>
      <c r="D6" s="43"/>
      <c r="E6" s="43"/>
      <c r="F6" s="43"/>
      <c r="G6" s="43"/>
      <c r="H6" s="43"/>
      <c r="I6" s="43"/>
      <c r="K6" s="43" t="s">
        <v>109</v>
      </c>
      <c r="L6" s="43"/>
      <c r="M6" s="43"/>
      <c r="N6" s="43"/>
      <c r="O6" s="43"/>
      <c r="P6" s="43"/>
      <c r="Q6" s="43"/>
      <c r="R6" s="43"/>
    </row>
    <row r="7" spans="1:18" ht="42" customHeight="1" x14ac:dyDescent="0.2">
      <c r="A7" s="43"/>
      <c r="C7" s="12" t="s">
        <v>13</v>
      </c>
      <c r="D7" s="3"/>
      <c r="E7" s="12" t="s">
        <v>15</v>
      </c>
      <c r="F7" s="3"/>
      <c r="G7" s="12" t="s">
        <v>152</v>
      </c>
      <c r="H7" s="3"/>
      <c r="I7" s="12" t="s">
        <v>155</v>
      </c>
      <c r="K7" s="12" t="s">
        <v>13</v>
      </c>
      <c r="L7" s="3"/>
      <c r="M7" s="12" t="s">
        <v>15</v>
      </c>
      <c r="N7" s="3"/>
      <c r="O7" s="12" t="s">
        <v>152</v>
      </c>
      <c r="P7" s="3"/>
      <c r="Q7" s="57" t="s">
        <v>155</v>
      </c>
      <c r="R7" s="57"/>
    </row>
    <row r="8" spans="1:18" ht="21.75" customHeight="1" x14ac:dyDescent="0.2">
      <c r="A8" s="5" t="s">
        <v>25</v>
      </c>
      <c r="C8" s="27">
        <v>37500000</v>
      </c>
      <c r="D8" s="28"/>
      <c r="E8" s="27">
        <v>101025489375</v>
      </c>
      <c r="F8" s="28"/>
      <c r="G8" s="27">
        <v>100560859781</v>
      </c>
      <c r="H8" s="28"/>
      <c r="I8" s="27">
        <v>464629593</v>
      </c>
      <c r="J8" s="28"/>
      <c r="K8" s="27">
        <v>37500000</v>
      </c>
      <c r="L8" s="28"/>
      <c r="M8" s="27">
        <v>101025489375</v>
      </c>
      <c r="N8" s="28"/>
      <c r="O8" s="27">
        <v>100560859781</v>
      </c>
      <c r="P8" s="28"/>
      <c r="Q8" s="45">
        <v>464629593</v>
      </c>
      <c r="R8" s="45"/>
    </row>
    <row r="9" spans="1:18" ht="21.75" customHeight="1" x14ac:dyDescent="0.2">
      <c r="A9" s="6" t="s">
        <v>26</v>
      </c>
      <c r="C9" s="29">
        <v>8600000</v>
      </c>
      <c r="D9" s="28"/>
      <c r="E9" s="29">
        <v>101625713498</v>
      </c>
      <c r="F9" s="28"/>
      <c r="G9" s="29">
        <v>101181624483</v>
      </c>
      <c r="H9" s="28"/>
      <c r="I9" s="29">
        <v>444089014</v>
      </c>
      <c r="J9" s="28"/>
      <c r="K9" s="29">
        <v>8600000</v>
      </c>
      <c r="L9" s="28"/>
      <c r="M9" s="29">
        <v>101625713498</v>
      </c>
      <c r="N9" s="28"/>
      <c r="O9" s="29">
        <v>101181624483</v>
      </c>
      <c r="P9" s="28"/>
      <c r="Q9" s="40">
        <v>444089014</v>
      </c>
      <c r="R9" s="40"/>
    </row>
    <row r="10" spans="1:18" ht="21.75" customHeight="1" x14ac:dyDescent="0.2">
      <c r="A10" s="6" t="s">
        <v>52</v>
      </c>
      <c r="C10" s="29">
        <v>21000000</v>
      </c>
      <c r="D10" s="28"/>
      <c r="E10" s="29">
        <v>672381956400</v>
      </c>
      <c r="F10" s="28"/>
      <c r="G10" s="29">
        <v>667940196000</v>
      </c>
      <c r="H10" s="28"/>
      <c r="I10" s="29">
        <v>4441760400</v>
      </c>
      <c r="J10" s="28"/>
      <c r="K10" s="29">
        <v>21000000</v>
      </c>
      <c r="L10" s="28"/>
      <c r="M10" s="29">
        <v>672381956400</v>
      </c>
      <c r="N10" s="28"/>
      <c r="O10" s="29">
        <v>625260565592</v>
      </c>
      <c r="P10" s="28"/>
      <c r="Q10" s="40">
        <v>47121390808</v>
      </c>
      <c r="R10" s="40"/>
    </row>
    <row r="11" spans="1:18" ht="21.75" customHeight="1" x14ac:dyDescent="0.2">
      <c r="A11" s="6" t="s">
        <v>19</v>
      </c>
      <c r="C11" s="29">
        <v>837499</v>
      </c>
      <c r="D11" s="28"/>
      <c r="E11" s="29">
        <v>3451247376</v>
      </c>
      <c r="F11" s="28"/>
      <c r="G11" s="29">
        <v>3712189267</v>
      </c>
      <c r="H11" s="28"/>
      <c r="I11" s="29">
        <v>-260941890</v>
      </c>
      <c r="J11" s="28"/>
      <c r="K11" s="29">
        <v>837499</v>
      </c>
      <c r="L11" s="28"/>
      <c r="M11" s="29">
        <v>3451247376</v>
      </c>
      <c r="N11" s="28"/>
      <c r="O11" s="29">
        <v>3610767390</v>
      </c>
      <c r="P11" s="28"/>
      <c r="Q11" s="40">
        <v>-159520013</v>
      </c>
      <c r="R11" s="40"/>
    </row>
    <row r="12" spans="1:18" ht="21.75" customHeight="1" x14ac:dyDescent="0.2">
      <c r="A12" s="6" t="s">
        <v>21</v>
      </c>
      <c r="C12" s="29">
        <v>600000</v>
      </c>
      <c r="D12" s="28"/>
      <c r="E12" s="29">
        <v>4917690120</v>
      </c>
      <c r="F12" s="28"/>
      <c r="G12" s="29">
        <v>5018901660</v>
      </c>
      <c r="H12" s="28"/>
      <c r="I12" s="29">
        <v>-101211540</v>
      </c>
      <c r="J12" s="28"/>
      <c r="K12" s="29">
        <v>600000</v>
      </c>
      <c r="L12" s="28"/>
      <c r="M12" s="29">
        <v>4917690120</v>
      </c>
      <c r="N12" s="28"/>
      <c r="O12" s="29">
        <v>3826917419</v>
      </c>
      <c r="P12" s="28"/>
      <c r="Q12" s="40">
        <v>1090772701</v>
      </c>
      <c r="R12" s="40"/>
    </row>
    <row r="13" spans="1:18" ht="21.75" customHeight="1" x14ac:dyDescent="0.2">
      <c r="A13" s="6" t="s">
        <v>23</v>
      </c>
      <c r="C13" s="29">
        <v>1228500</v>
      </c>
      <c r="D13" s="28"/>
      <c r="E13" s="29">
        <v>9093767564</v>
      </c>
      <c r="F13" s="28"/>
      <c r="G13" s="29">
        <v>9398518488</v>
      </c>
      <c r="H13" s="28"/>
      <c r="I13" s="29">
        <v>-304750923</v>
      </c>
      <c r="J13" s="28"/>
      <c r="K13" s="29">
        <v>1228500</v>
      </c>
      <c r="L13" s="28"/>
      <c r="M13" s="29">
        <v>9093767564</v>
      </c>
      <c r="N13" s="28"/>
      <c r="O13" s="29">
        <v>10536373694</v>
      </c>
      <c r="P13" s="28"/>
      <c r="Q13" s="40">
        <v>-1442606129</v>
      </c>
      <c r="R13" s="40"/>
    </row>
    <row r="14" spans="1:18" ht="21.75" customHeight="1" x14ac:dyDescent="0.2">
      <c r="A14" s="6" t="s">
        <v>24</v>
      </c>
      <c r="C14" s="29">
        <v>250000</v>
      </c>
      <c r="D14" s="28"/>
      <c r="E14" s="29">
        <v>2185474675</v>
      </c>
      <c r="F14" s="28"/>
      <c r="G14" s="29">
        <v>2424995502</v>
      </c>
      <c r="H14" s="28"/>
      <c r="I14" s="29">
        <v>-239520827</v>
      </c>
      <c r="J14" s="28"/>
      <c r="K14" s="29">
        <v>250000</v>
      </c>
      <c r="L14" s="28"/>
      <c r="M14" s="29">
        <v>2185474675</v>
      </c>
      <c r="N14" s="28"/>
      <c r="O14" s="29">
        <v>2416371897</v>
      </c>
      <c r="P14" s="28"/>
      <c r="Q14" s="40">
        <v>-230897222</v>
      </c>
      <c r="R14" s="40"/>
    </row>
    <row r="15" spans="1:18" ht="21.75" customHeight="1" x14ac:dyDescent="0.2">
      <c r="A15" s="6" t="s">
        <v>22</v>
      </c>
      <c r="C15" s="29">
        <v>257500</v>
      </c>
      <c r="D15" s="28"/>
      <c r="E15" s="29">
        <v>3955287447</v>
      </c>
      <c r="F15" s="28"/>
      <c r="G15" s="29">
        <v>4203131686</v>
      </c>
      <c r="H15" s="28"/>
      <c r="I15" s="29">
        <v>-247844239</v>
      </c>
      <c r="J15" s="28"/>
      <c r="K15" s="29">
        <v>257500</v>
      </c>
      <c r="L15" s="28"/>
      <c r="M15" s="29">
        <v>3955287447</v>
      </c>
      <c r="N15" s="28"/>
      <c r="O15" s="29">
        <v>4285801778</v>
      </c>
      <c r="P15" s="28"/>
      <c r="Q15" s="40">
        <v>-330514331</v>
      </c>
      <c r="R15" s="40"/>
    </row>
    <row r="16" spans="1:18" ht="21.75" customHeight="1" x14ac:dyDescent="0.2">
      <c r="A16" s="6" t="s">
        <v>51</v>
      </c>
      <c r="C16" s="29">
        <v>15000000</v>
      </c>
      <c r="D16" s="28"/>
      <c r="E16" s="29">
        <v>149655000000</v>
      </c>
      <c r="F16" s="28"/>
      <c r="G16" s="29">
        <v>149655000000</v>
      </c>
      <c r="H16" s="28"/>
      <c r="I16" s="29">
        <v>0</v>
      </c>
      <c r="J16" s="28"/>
      <c r="K16" s="29">
        <v>15000000</v>
      </c>
      <c r="L16" s="28"/>
      <c r="M16" s="29">
        <v>149655000000</v>
      </c>
      <c r="N16" s="28"/>
      <c r="O16" s="29">
        <v>150336750000</v>
      </c>
      <c r="P16" s="28"/>
      <c r="Q16" s="40">
        <v>-681749999</v>
      </c>
      <c r="R16" s="40"/>
    </row>
    <row r="17" spans="1:18" ht="21.75" customHeight="1" x14ac:dyDescent="0.2">
      <c r="A17" s="6" t="s">
        <v>69</v>
      </c>
      <c r="C17" s="29">
        <v>2107459</v>
      </c>
      <c r="D17" s="28"/>
      <c r="E17" s="29">
        <v>2018837887406</v>
      </c>
      <c r="F17" s="28"/>
      <c r="G17" s="29">
        <v>2017721541479</v>
      </c>
      <c r="H17" s="28"/>
      <c r="I17" s="29">
        <v>1116345927</v>
      </c>
      <c r="J17" s="28"/>
      <c r="K17" s="29">
        <v>2107459</v>
      </c>
      <c r="L17" s="28"/>
      <c r="M17" s="29">
        <v>2018837887406</v>
      </c>
      <c r="N17" s="28"/>
      <c r="O17" s="29">
        <v>1993360647622</v>
      </c>
      <c r="P17" s="28"/>
      <c r="Q17" s="40">
        <v>25477239784</v>
      </c>
      <c r="R17" s="40"/>
    </row>
    <row r="18" spans="1:18" ht="21.75" customHeight="1" x14ac:dyDescent="0.2">
      <c r="A18" s="6" t="s">
        <v>66</v>
      </c>
      <c r="C18" s="29">
        <v>1500000</v>
      </c>
      <c r="D18" s="28"/>
      <c r="E18" s="29">
        <v>1499184375000</v>
      </c>
      <c r="F18" s="28"/>
      <c r="G18" s="29">
        <v>1499184375000</v>
      </c>
      <c r="H18" s="28"/>
      <c r="I18" s="29">
        <v>0</v>
      </c>
      <c r="J18" s="28"/>
      <c r="K18" s="29">
        <v>1500000</v>
      </c>
      <c r="L18" s="28"/>
      <c r="M18" s="29">
        <v>1499184375000</v>
      </c>
      <c r="N18" s="28"/>
      <c r="O18" s="29">
        <v>1500815625000</v>
      </c>
      <c r="P18" s="28"/>
      <c r="Q18" s="40">
        <v>-1631249999</v>
      </c>
      <c r="R18" s="40"/>
    </row>
    <row r="19" spans="1:18" ht="21.75" customHeight="1" x14ac:dyDescent="0.2">
      <c r="A19" s="6" t="s">
        <v>72</v>
      </c>
      <c r="C19" s="29">
        <v>2394875</v>
      </c>
      <c r="D19" s="28"/>
      <c r="E19" s="29">
        <v>1887044913593</v>
      </c>
      <c r="F19" s="28"/>
      <c r="G19" s="29">
        <v>1498721062737</v>
      </c>
      <c r="H19" s="28"/>
      <c r="I19" s="29">
        <v>388323850856</v>
      </c>
      <c r="J19" s="28"/>
      <c r="K19" s="29">
        <v>2394875</v>
      </c>
      <c r="L19" s="28"/>
      <c r="M19" s="29">
        <v>1887044913593</v>
      </c>
      <c r="N19" s="28"/>
      <c r="O19" s="29">
        <v>2212147073862</v>
      </c>
      <c r="P19" s="28"/>
      <c r="Q19" s="40">
        <v>-325102160268</v>
      </c>
      <c r="R19" s="40"/>
    </row>
    <row r="20" spans="1:18" ht="21.75" customHeight="1" x14ac:dyDescent="0.2">
      <c r="A20" s="6" t="s">
        <v>75</v>
      </c>
      <c r="C20" s="29">
        <v>3370</v>
      </c>
      <c r="D20" s="28"/>
      <c r="E20" s="29">
        <v>2780422322</v>
      </c>
      <c r="F20" s="28"/>
      <c r="G20" s="29">
        <v>2773685987</v>
      </c>
      <c r="H20" s="28"/>
      <c r="I20" s="29">
        <v>6736335</v>
      </c>
      <c r="J20" s="28"/>
      <c r="K20" s="29">
        <v>3370</v>
      </c>
      <c r="L20" s="28"/>
      <c r="M20" s="29">
        <v>2780422322</v>
      </c>
      <c r="N20" s="28"/>
      <c r="O20" s="29">
        <v>3175214000</v>
      </c>
      <c r="P20" s="28"/>
      <c r="Q20" s="40">
        <v>-394791677</v>
      </c>
      <c r="R20" s="40"/>
    </row>
    <row r="21" spans="1:18" ht="21.75" customHeight="1" x14ac:dyDescent="0.2">
      <c r="A21" s="6" t="s">
        <v>81</v>
      </c>
      <c r="C21" s="29">
        <v>2569974</v>
      </c>
      <c r="D21" s="28"/>
      <c r="E21" s="29">
        <v>1946981045091</v>
      </c>
      <c r="F21" s="28"/>
      <c r="G21" s="29">
        <v>2288755844378</v>
      </c>
      <c r="H21" s="28"/>
      <c r="I21" s="29">
        <v>-341774799286</v>
      </c>
      <c r="J21" s="28"/>
      <c r="K21" s="29">
        <v>2569974</v>
      </c>
      <c r="L21" s="28"/>
      <c r="M21" s="29">
        <v>1946981045091</v>
      </c>
      <c r="N21" s="28"/>
      <c r="O21" s="29">
        <v>2290001032440</v>
      </c>
      <c r="P21" s="28"/>
      <c r="Q21" s="40">
        <v>-343019987348</v>
      </c>
      <c r="R21" s="40"/>
    </row>
    <row r="22" spans="1:18" ht="21.75" customHeight="1" x14ac:dyDescent="0.2">
      <c r="A22" s="7" t="s">
        <v>78</v>
      </c>
      <c r="C22" s="30">
        <v>3144723</v>
      </c>
      <c r="D22" s="28"/>
      <c r="E22" s="30">
        <v>2451393033704</v>
      </c>
      <c r="F22" s="28"/>
      <c r="G22" s="30">
        <v>2465379441807</v>
      </c>
      <c r="H22" s="28"/>
      <c r="I22" s="30">
        <v>-13986408102</v>
      </c>
      <c r="J22" s="28"/>
      <c r="K22" s="30">
        <v>3144723</v>
      </c>
      <c r="L22" s="28"/>
      <c r="M22" s="30">
        <v>2451393033704</v>
      </c>
      <c r="N22" s="28"/>
      <c r="O22" s="30">
        <v>2890000437000</v>
      </c>
      <c r="P22" s="28"/>
      <c r="Q22" s="42">
        <v>-438607403295</v>
      </c>
      <c r="R22" s="42"/>
    </row>
    <row r="23" spans="1:18" ht="21.75" customHeight="1" x14ac:dyDescent="0.2">
      <c r="A23" s="9" t="s">
        <v>27</v>
      </c>
      <c r="C23" s="31">
        <f>SUM(C8:C22)</f>
        <v>96993900</v>
      </c>
      <c r="D23" s="28"/>
      <c r="E23" s="31">
        <f>SUM(E8:E22)</f>
        <v>10854513303571</v>
      </c>
      <c r="F23" s="28"/>
      <c r="G23" s="31">
        <f>SUM(G8:G22)</f>
        <v>10816631368255</v>
      </c>
      <c r="H23" s="28"/>
      <c r="I23" s="31">
        <f>SUM(I8:I22)</f>
        <v>37881935318</v>
      </c>
      <c r="J23" s="28"/>
      <c r="K23" s="31">
        <f>SUM(K8:K22)</f>
        <v>96993900</v>
      </c>
      <c r="L23" s="28"/>
      <c r="M23" s="31">
        <f>SUM(M8:M22)</f>
        <v>10854513303571</v>
      </c>
      <c r="N23" s="28"/>
      <c r="O23" s="31">
        <f>SUM(O8:O22)</f>
        <v>11891516061958</v>
      </c>
      <c r="P23" s="28"/>
      <c r="Q23" s="55">
        <f t="shared" ref="Q23" si="0">SUM(Q8:R22)</f>
        <v>-1037002758381</v>
      </c>
      <c r="R23" s="55"/>
    </row>
    <row r="24" spans="1:18" ht="13.5" thickTop="1" x14ac:dyDescent="0.2"/>
  </sheetData>
  <mergeCells count="24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23:R23"/>
    <mergeCell ref="Q18:R18"/>
    <mergeCell ref="Q19:R19"/>
    <mergeCell ref="Q20:R20"/>
    <mergeCell ref="Q21:R21"/>
    <mergeCell ref="Q22:R22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8"/>
  <sheetViews>
    <sheetView rightToLeft="1" workbookViewId="0">
      <selection activeCell="F18" sqref="F18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9.7109375" bestFit="1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9.5703125" bestFit="1" customWidth="1"/>
    <col min="25" max="25" width="1.28515625" customWidth="1"/>
    <col min="26" max="26" width="16.85546875" customWidth="1"/>
    <col min="27" max="27" width="1.28515625" customWidth="1"/>
    <col min="28" max="28" width="16.140625" customWidth="1"/>
    <col min="29" max="29" width="0.28515625" customWidth="1"/>
  </cols>
  <sheetData>
    <row r="1" spans="1:28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</row>
    <row r="2" spans="1:28" ht="21.75" customHeight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28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28" ht="21.75" customHeight="1" x14ac:dyDescent="0.2">
      <c r="A4" s="1" t="s">
        <v>3</v>
      </c>
      <c r="B4" s="47" t="s">
        <v>4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</row>
    <row r="5" spans="1:28" ht="22.5" customHeight="1" x14ac:dyDescent="0.2">
      <c r="A5" s="47" t="s">
        <v>5</v>
      </c>
      <c r="B5" s="47"/>
      <c r="C5" s="47" t="s">
        <v>6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</row>
    <row r="6" spans="1:28" ht="18.75" customHeight="1" x14ac:dyDescent="0.2">
      <c r="F6" s="43" t="s">
        <v>7</v>
      </c>
      <c r="G6" s="43"/>
      <c r="H6" s="43"/>
      <c r="I6" s="43"/>
      <c r="J6" s="43"/>
      <c r="L6" s="43" t="s">
        <v>8</v>
      </c>
      <c r="M6" s="43"/>
      <c r="N6" s="43"/>
      <c r="O6" s="43"/>
      <c r="P6" s="43"/>
      <c r="Q6" s="43"/>
      <c r="R6" s="43"/>
      <c r="T6" s="43" t="s">
        <v>9</v>
      </c>
      <c r="U6" s="43"/>
      <c r="V6" s="43"/>
      <c r="W6" s="43"/>
      <c r="X6" s="43"/>
      <c r="Y6" s="43"/>
      <c r="Z6" s="43"/>
      <c r="AA6" s="43"/>
      <c r="AB6" s="43"/>
    </row>
    <row r="7" spans="1:28" ht="17.25" customHeight="1" x14ac:dyDescent="0.2">
      <c r="F7" s="3"/>
      <c r="G7" s="3"/>
      <c r="H7" s="3"/>
      <c r="I7" s="3"/>
      <c r="J7" s="3"/>
      <c r="L7" s="46" t="s">
        <v>10</v>
      </c>
      <c r="M7" s="46"/>
      <c r="N7" s="46"/>
      <c r="O7" s="3"/>
      <c r="P7" s="46" t="s">
        <v>11</v>
      </c>
      <c r="Q7" s="46"/>
      <c r="R7" s="46"/>
      <c r="T7" s="3"/>
      <c r="U7" s="3"/>
      <c r="V7" s="3"/>
      <c r="W7" s="3"/>
      <c r="X7" s="3"/>
      <c r="Y7" s="3"/>
      <c r="Z7" s="3"/>
      <c r="AA7" s="3"/>
      <c r="AB7" s="3"/>
    </row>
    <row r="8" spans="1:28" ht="18.75" customHeight="1" x14ac:dyDescent="0.2">
      <c r="A8" s="43" t="s">
        <v>12</v>
      </c>
      <c r="B8" s="43"/>
      <c r="C8" s="43"/>
      <c r="E8" s="43" t="s">
        <v>13</v>
      </c>
      <c r="F8" s="4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44" t="s">
        <v>19</v>
      </c>
      <c r="B9" s="44"/>
      <c r="C9" s="44"/>
      <c r="E9" s="45">
        <v>837499</v>
      </c>
      <c r="F9" s="45"/>
      <c r="G9" s="28"/>
      <c r="H9" s="27">
        <v>3610767390</v>
      </c>
      <c r="I9" s="28"/>
      <c r="J9" s="27">
        <v>3712189267.9049101</v>
      </c>
      <c r="K9" s="28"/>
      <c r="L9" s="27">
        <v>0</v>
      </c>
      <c r="M9" s="28"/>
      <c r="N9" s="27">
        <v>0</v>
      </c>
      <c r="O9" s="28"/>
      <c r="P9" s="27">
        <v>0</v>
      </c>
      <c r="Q9" s="28"/>
      <c r="R9" s="27">
        <v>0</v>
      </c>
      <c r="S9" s="28"/>
      <c r="T9" s="27">
        <v>837499</v>
      </c>
      <c r="U9" s="28"/>
      <c r="V9" s="27">
        <v>4153</v>
      </c>
      <c r="W9" s="28"/>
      <c r="X9" s="27">
        <v>3610767390</v>
      </c>
      <c r="Y9" s="28"/>
      <c r="Z9" s="27">
        <v>3451247376.2276902</v>
      </c>
      <c r="AA9" s="22"/>
      <c r="AB9" s="23">
        <v>0.02</v>
      </c>
    </row>
    <row r="10" spans="1:28" ht="21.75" customHeight="1" x14ac:dyDescent="0.2">
      <c r="A10" s="39" t="s">
        <v>20</v>
      </c>
      <c r="B10" s="39"/>
      <c r="C10" s="39"/>
      <c r="E10" s="40">
        <v>866</v>
      </c>
      <c r="F10" s="40"/>
      <c r="G10" s="28"/>
      <c r="H10" s="29">
        <v>2894063</v>
      </c>
      <c r="I10" s="28"/>
      <c r="J10" s="29">
        <v>3416599.9403200001</v>
      </c>
      <c r="K10" s="28"/>
      <c r="L10" s="29">
        <v>0</v>
      </c>
      <c r="M10" s="28"/>
      <c r="N10" s="29">
        <v>0</v>
      </c>
      <c r="O10" s="28"/>
      <c r="P10" s="29">
        <v>-866</v>
      </c>
      <c r="Q10" s="28"/>
      <c r="R10" s="29">
        <v>3484490</v>
      </c>
      <c r="S10" s="28"/>
      <c r="T10" s="29">
        <v>0</v>
      </c>
      <c r="U10" s="28"/>
      <c r="V10" s="29">
        <v>0</v>
      </c>
      <c r="W10" s="28"/>
      <c r="X10" s="29">
        <v>0</v>
      </c>
      <c r="Y10" s="28"/>
      <c r="Z10" s="29">
        <v>0</v>
      </c>
      <c r="AA10" s="22"/>
      <c r="AB10" s="24">
        <v>0</v>
      </c>
    </row>
    <row r="11" spans="1:28" ht="21.75" customHeight="1" x14ac:dyDescent="0.2">
      <c r="A11" s="39" t="s">
        <v>21</v>
      </c>
      <c r="B11" s="39"/>
      <c r="C11" s="39"/>
      <c r="E11" s="40">
        <v>600000</v>
      </c>
      <c r="F11" s="40"/>
      <c r="G11" s="28"/>
      <c r="H11" s="29">
        <v>3826917419</v>
      </c>
      <c r="I11" s="28"/>
      <c r="J11" s="29">
        <v>5018901660</v>
      </c>
      <c r="K11" s="28"/>
      <c r="L11" s="29">
        <v>0</v>
      </c>
      <c r="M11" s="28"/>
      <c r="N11" s="29">
        <v>0</v>
      </c>
      <c r="O11" s="28"/>
      <c r="P11" s="29">
        <v>0</v>
      </c>
      <c r="Q11" s="28"/>
      <c r="R11" s="29">
        <v>0</v>
      </c>
      <c r="S11" s="28"/>
      <c r="T11" s="29">
        <v>600000</v>
      </c>
      <c r="U11" s="28"/>
      <c r="V11" s="29">
        <v>8260</v>
      </c>
      <c r="W11" s="28"/>
      <c r="X11" s="29">
        <v>3826917419</v>
      </c>
      <c r="Y11" s="28"/>
      <c r="Z11" s="29">
        <v>4917690120</v>
      </c>
      <c r="AA11" s="22"/>
      <c r="AB11" s="24">
        <v>0.02</v>
      </c>
    </row>
    <row r="12" spans="1:28" ht="21.75" customHeight="1" x14ac:dyDescent="0.2">
      <c r="A12" s="39" t="s">
        <v>22</v>
      </c>
      <c r="B12" s="39"/>
      <c r="C12" s="39"/>
      <c r="E12" s="40">
        <v>257500</v>
      </c>
      <c r="F12" s="40"/>
      <c r="G12" s="28"/>
      <c r="H12" s="29">
        <v>4285801778</v>
      </c>
      <c r="I12" s="28"/>
      <c r="J12" s="29">
        <v>4203131686.25</v>
      </c>
      <c r="K12" s="28"/>
      <c r="L12" s="29">
        <v>0</v>
      </c>
      <c r="M12" s="28"/>
      <c r="N12" s="29">
        <v>0</v>
      </c>
      <c r="O12" s="28"/>
      <c r="P12" s="29">
        <v>0</v>
      </c>
      <c r="Q12" s="28"/>
      <c r="R12" s="29">
        <v>0</v>
      </c>
      <c r="S12" s="28"/>
      <c r="T12" s="29">
        <v>257500</v>
      </c>
      <c r="U12" s="28"/>
      <c r="V12" s="29">
        <v>15480</v>
      </c>
      <c r="W12" s="28"/>
      <c r="X12" s="29">
        <v>4285801778</v>
      </c>
      <c r="Y12" s="28"/>
      <c r="Z12" s="29">
        <v>3955287447</v>
      </c>
      <c r="AA12" s="22"/>
      <c r="AB12" s="24">
        <v>0.02</v>
      </c>
    </row>
    <row r="13" spans="1:28" ht="21.75" customHeight="1" x14ac:dyDescent="0.2">
      <c r="A13" s="39" t="s">
        <v>23</v>
      </c>
      <c r="B13" s="39"/>
      <c r="C13" s="39"/>
      <c r="E13" s="40">
        <v>1228500</v>
      </c>
      <c r="F13" s="40"/>
      <c r="G13" s="28"/>
      <c r="H13" s="29">
        <v>10536373694</v>
      </c>
      <c r="I13" s="28"/>
      <c r="J13" s="29">
        <v>9398518488.4500008</v>
      </c>
      <c r="K13" s="28"/>
      <c r="L13" s="29">
        <v>0</v>
      </c>
      <c r="M13" s="28"/>
      <c r="N13" s="29">
        <v>0</v>
      </c>
      <c r="O13" s="28"/>
      <c r="P13" s="29">
        <v>0</v>
      </c>
      <c r="Q13" s="28"/>
      <c r="R13" s="29">
        <v>0</v>
      </c>
      <c r="S13" s="28"/>
      <c r="T13" s="29">
        <v>1228500</v>
      </c>
      <c r="U13" s="28"/>
      <c r="V13" s="29">
        <v>7460</v>
      </c>
      <c r="W13" s="28"/>
      <c r="X13" s="29">
        <v>10536373694</v>
      </c>
      <c r="Y13" s="28"/>
      <c r="Z13" s="29">
        <v>9093767564.7000008</v>
      </c>
      <c r="AA13" s="22"/>
      <c r="AB13" s="24">
        <v>0.04</v>
      </c>
    </row>
    <row r="14" spans="1:28" ht="21.75" customHeight="1" x14ac:dyDescent="0.2">
      <c r="A14" s="39" t="s">
        <v>24</v>
      </c>
      <c r="B14" s="39"/>
      <c r="C14" s="39"/>
      <c r="E14" s="40">
        <v>50000</v>
      </c>
      <c r="F14" s="40"/>
      <c r="G14" s="28"/>
      <c r="H14" s="29">
        <v>461216240</v>
      </c>
      <c r="I14" s="28"/>
      <c r="J14" s="29">
        <v>469839845</v>
      </c>
      <c r="K14" s="28"/>
      <c r="L14" s="29">
        <v>200000</v>
      </c>
      <c r="M14" s="28"/>
      <c r="N14" s="29">
        <v>1955155657</v>
      </c>
      <c r="O14" s="28"/>
      <c r="P14" s="29">
        <v>0</v>
      </c>
      <c r="Q14" s="28"/>
      <c r="R14" s="29">
        <v>0</v>
      </c>
      <c r="S14" s="28"/>
      <c r="T14" s="29">
        <v>250000</v>
      </c>
      <c r="U14" s="28"/>
      <c r="V14" s="29">
        <v>8810</v>
      </c>
      <c r="W14" s="28"/>
      <c r="X14" s="29">
        <v>2416371897</v>
      </c>
      <c r="Y14" s="28"/>
      <c r="Z14" s="29">
        <v>2185474675</v>
      </c>
      <c r="AA14" s="22"/>
      <c r="AB14" s="24">
        <v>0.01</v>
      </c>
    </row>
    <row r="15" spans="1:28" ht="21.75" customHeight="1" x14ac:dyDescent="0.2">
      <c r="A15" s="39" t="s">
        <v>25</v>
      </c>
      <c r="B15" s="39"/>
      <c r="C15" s="39"/>
      <c r="E15" s="40">
        <v>0</v>
      </c>
      <c r="F15" s="40"/>
      <c r="G15" s="28"/>
      <c r="H15" s="29">
        <v>0</v>
      </c>
      <c r="I15" s="28"/>
      <c r="J15" s="29">
        <v>0</v>
      </c>
      <c r="K15" s="28"/>
      <c r="L15" s="29">
        <v>37500000</v>
      </c>
      <c r="M15" s="28"/>
      <c r="N15" s="29">
        <v>89114695875</v>
      </c>
      <c r="O15" s="28"/>
      <c r="P15" s="29">
        <v>0</v>
      </c>
      <c r="Q15" s="28"/>
      <c r="R15" s="29">
        <v>0</v>
      </c>
      <c r="S15" s="28"/>
      <c r="T15" s="29">
        <v>37500000</v>
      </c>
      <c r="U15" s="28"/>
      <c r="V15" s="29">
        <v>2715</v>
      </c>
      <c r="W15" s="28"/>
      <c r="X15" s="29">
        <v>100560859781</v>
      </c>
      <c r="Y15" s="28"/>
      <c r="Z15" s="29">
        <v>101025489375</v>
      </c>
      <c r="AA15" s="22"/>
      <c r="AB15" s="24">
        <v>0.46</v>
      </c>
    </row>
    <row r="16" spans="1:28" ht="21.75" customHeight="1" x14ac:dyDescent="0.2">
      <c r="A16" s="41" t="s">
        <v>26</v>
      </c>
      <c r="B16" s="41"/>
      <c r="C16" s="41"/>
      <c r="D16" s="8"/>
      <c r="E16" s="40">
        <v>0</v>
      </c>
      <c r="F16" s="42"/>
      <c r="G16" s="28"/>
      <c r="H16" s="30">
        <v>0</v>
      </c>
      <c r="I16" s="28"/>
      <c r="J16" s="30">
        <v>0</v>
      </c>
      <c r="K16" s="28"/>
      <c r="L16" s="30">
        <v>8600000</v>
      </c>
      <c r="M16" s="28"/>
      <c r="N16" s="30">
        <v>86318173942</v>
      </c>
      <c r="O16" s="28"/>
      <c r="P16" s="30">
        <v>0</v>
      </c>
      <c r="Q16" s="28"/>
      <c r="R16" s="30">
        <v>0</v>
      </c>
      <c r="S16" s="28"/>
      <c r="T16" s="30">
        <v>8600000</v>
      </c>
      <c r="U16" s="28"/>
      <c r="V16" s="30">
        <v>11909</v>
      </c>
      <c r="W16" s="28"/>
      <c r="X16" s="30">
        <v>101181624483</v>
      </c>
      <c r="Y16" s="28"/>
      <c r="Z16" s="30">
        <v>101625713498</v>
      </c>
      <c r="AA16" s="22"/>
      <c r="AB16" s="25">
        <v>0.46</v>
      </c>
    </row>
    <row r="17" spans="1:28" ht="21.75" customHeight="1" x14ac:dyDescent="0.2">
      <c r="A17" s="38" t="s">
        <v>27</v>
      </c>
      <c r="B17" s="38"/>
      <c r="C17" s="38"/>
      <c r="D17" s="38"/>
      <c r="E17" s="28"/>
      <c r="F17" s="31">
        <f>SUM(E9:F16)</f>
        <v>2974365</v>
      </c>
      <c r="G17" s="28"/>
      <c r="H17" s="31">
        <f>SUM(H9:H16)</f>
        <v>22723970584</v>
      </c>
      <c r="I17" s="28"/>
      <c r="J17" s="31">
        <f>SUM(J9:J16)</f>
        <v>22805997547.545231</v>
      </c>
      <c r="K17" s="28"/>
      <c r="L17" s="31">
        <f>SUM(L9:L16)</f>
        <v>46300000</v>
      </c>
      <c r="M17" s="28"/>
      <c r="N17" s="31">
        <f>SUM(N9:N16)</f>
        <v>177388025474</v>
      </c>
      <c r="O17" s="28"/>
      <c r="P17" s="31">
        <f>SUM(P9:P16)</f>
        <v>-866</v>
      </c>
      <c r="Q17" s="28"/>
      <c r="R17" s="31">
        <f>SUM(R9:R16)</f>
        <v>3484490</v>
      </c>
      <c r="S17" s="28"/>
      <c r="T17" s="31">
        <f>SUM(T9:T16)</f>
        <v>49273499</v>
      </c>
      <c r="U17" s="28"/>
      <c r="V17" s="31"/>
      <c r="W17" s="28"/>
      <c r="X17" s="31">
        <f>SUM(X9:X16)</f>
        <v>226418716442</v>
      </c>
      <c r="Y17" s="28"/>
      <c r="Z17" s="31">
        <f>SUM(Z9:Z16)</f>
        <v>226254670055.92767</v>
      </c>
      <c r="AA17" s="22"/>
      <c r="AB17" s="26">
        <f>SUM(AB9:AB16)</f>
        <v>1.03</v>
      </c>
    </row>
    <row r="18" spans="1:28" ht="13.5" thickTop="1" x14ac:dyDescent="0.2"/>
  </sheetData>
  <mergeCells count="3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7:D17"/>
    <mergeCell ref="A14:C14"/>
    <mergeCell ref="E14:F14"/>
    <mergeCell ref="A15:C15"/>
    <mergeCell ref="E15:F15"/>
    <mergeCell ref="A16:C16"/>
    <mergeCell ref="E16:F1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24"/>
  <sheetViews>
    <sheetView rightToLeft="1" workbookViewId="0">
      <selection activeCell="C19" sqref="C19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</row>
    <row r="2" spans="1:49" ht="21.75" customHeight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</row>
    <row r="3" spans="1:49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</row>
    <row r="4" spans="1:49" ht="14.45" customHeight="1" x14ac:dyDescent="0.2"/>
    <row r="5" spans="1:49" ht="24" x14ac:dyDescent="0.2">
      <c r="A5" s="47" t="s">
        <v>28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</row>
    <row r="6" spans="1:49" ht="14.45" customHeight="1" x14ac:dyDescent="0.2">
      <c r="I6" s="43" t="s">
        <v>7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C6" s="43" t="s">
        <v>9</v>
      </c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21" x14ac:dyDescent="0.2">
      <c r="A8" s="43" t="s">
        <v>29</v>
      </c>
      <c r="B8" s="43"/>
      <c r="C8" s="43"/>
      <c r="D8" s="43"/>
      <c r="E8" s="43"/>
      <c r="F8" s="43"/>
      <c r="G8" s="43"/>
      <c r="I8" s="43" t="s">
        <v>30</v>
      </c>
      <c r="J8" s="43"/>
      <c r="K8" s="43"/>
      <c r="M8" s="43" t="s">
        <v>31</v>
      </c>
      <c r="N8" s="43"/>
      <c r="O8" s="43"/>
      <c r="Q8" s="43" t="s">
        <v>32</v>
      </c>
      <c r="R8" s="43"/>
      <c r="S8" s="43"/>
      <c r="T8" s="43"/>
      <c r="U8" s="43"/>
      <c r="W8" s="43" t="s">
        <v>33</v>
      </c>
      <c r="X8" s="43"/>
      <c r="Y8" s="43"/>
      <c r="Z8" s="43"/>
      <c r="AA8" s="43"/>
      <c r="AC8" s="43" t="s">
        <v>30</v>
      </c>
      <c r="AD8" s="43"/>
      <c r="AE8" s="43"/>
      <c r="AF8" s="43"/>
      <c r="AG8" s="43"/>
      <c r="AI8" s="43" t="s">
        <v>31</v>
      </c>
      <c r="AJ8" s="43"/>
      <c r="AK8" s="43"/>
      <c r="AM8" s="43" t="s">
        <v>32</v>
      </c>
      <c r="AN8" s="43"/>
      <c r="AO8" s="43"/>
      <c r="AQ8" s="43" t="s">
        <v>33</v>
      </c>
      <c r="AR8" s="43"/>
      <c r="AS8" s="43"/>
    </row>
    <row r="9" spans="1:49" ht="21.75" customHeight="1" x14ac:dyDescent="0.2">
      <c r="A9" s="44" t="s">
        <v>34</v>
      </c>
      <c r="B9" s="44"/>
      <c r="C9" s="44"/>
      <c r="D9" s="44"/>
      <c r="E9" s="44"/>
      <c r="F9" s="44"/>
      <c r="G9" s="44"/>
      <c r="I9" s="52">
        <v>0</v>
      </c>
      <c r="J9" s="52"/>
      <c r="K9" s="52"/>
      <c r="L9" s="14"/>
      <c r="M9" s="52">
        <v>0</v>
      </c>
      <c r="N9" s="52"/>
      <c r="O9" s="52"/>
      <c r="P9" s="14"/>
      <c r="Q9" s="32"/>
      <c r="R9" s="32"/>
      <c r="S9" s="32"/>
      <c r="T9" s="32"/>
      <c r="U9" s="32"/>
      <c r="V9" s="14"/>
      <c r="W9" s="54">
        <v>0</v>
      </c>
      <c r="X9" s="54"/>
      <c r="Y9" s="54"/>
      <c r="Z9" s="54"/>
      <c r="AA9" s="54"/>
      <c r="AB9" s="14"/>
      <c r="AC9" s="52">
        <v>8600000</v>
      </c>
      <c r="AD9" s="52"/>
      <c r="AE9" s="52"/>
      <c r="AF9" s="52"/>
      <c r="AG9" s="52"/>
      <c r="AH9" s="14"/>
      <c r="AI9" s="52">
        <v>14393</v>
      </c>
      <c r="AJ9" s="52"/>
      <c r="AK9" s="52"/>
      <c r="AL9" s="14"/>
      <c r="AM9" s="53" t="s">
        <v>35</v>
      </c>
      <c r="AN9" s="53"/>
      <c r="AO9" s="53"/>
      <c r="AP9" s="14"/>
      <c r="AQ9" s="54">
        <v>0.19504153362261101</v>
      </c>
      <c r="AR9" s="54"/>
      <c r="AS9" s="54"/>
    </row>
    <row r="10" spans="1:49" ht="21.75" customHeight="1" x14ac:dyDescent="0.2">
      <c r="A10" s="39" t="s">
        <v>36</v>
      </c>
      <c r="B10" s="39"/>
      <c r="C10" s="39"/>
      <c r="D10" s="39"/>
      <c r="E10" s="39"/>
      <c r="F10" s="39"/>
      <c r="G10" s="39"/>
      <c r="I10" s="49">
        <v>0</v>
      </c>
      <c r="J10" s="49"/>
      <c r="K10" s="49"/>
      <c r="L10" s="14"/>
      <c r="M10" s="49">
        <v>0</v>
      </c>
      <c r="N10" s="49"/>
      <c r="O10" s="49"/>
      <c r="P10" s="14"/>
      <c r="Q10" s="14"/>
      <c r="R10" s="14"/>
      <c r="S10" s="14"/>
      <c r="T10" s="14"/>
      <c r="U10" s="14"/>
      <c r="V10" s="14"/>
      <c r="W10" s="51">
        <v>0</v>
      </c>
      <c r="X10" s="51"/>
      <c r="Y10" s="51"/>
      <c r="Z10" s="51"/>
      <c r="AA10" s="51"/>
      <c r="AB10" s="14"/>
      <c r="AC10" s="49">
        <v>37500000</v>
      </c>
      <c r="AD10" s="49"/>
      <c r="AE10" s="49"/>
      <c r="AF10" s="49"/>
      <c r="AG10" s="49"/>
      <c r="AH10" s="14"/>
      <c r="AI10" s="49">
        <v>3300</v>
      </c>
      <c r="AJ10" s="49"/>
      <c r="AK10" s="49"/>
      <c r="AL10" s="14"/>
      <c r="AM10" s="50" t="s">
        <v>37</v>
      </c>
      <c r="AN10" s="50"/>
      <c r="AO10" s="50"/>
      <c r="AP10" s="14"/>
      <c r="AQ10" s="51">
        <v>0.19442791023891201</v>
      </c>
      <c r="AR10" s="51"/>
      <c r="AS10" s="51"/>
    </row>
    <row r="11" spans="1:49" ht="24" x14ac:dyDescent="0.2">
      <c r="A11" s="47" t="s">
        <v>38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</row>
    <row r="12" spans="1:49" ht="14.45" customHeight="1" x14ac:dyDescent="0.2">
      <c r="C12" s="43" t="s">
        <v>7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Y12" s="43" t="s">
        <v>9</v>
      </c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</row>
    <row r="13" spans="1:49" ht="21" x14ac:dyDescent="0.2">
      <c r="A13" s="2" t="s">
        <v>29</v>
      </c>
      <c r="C13" s="4" t="s">
        <v>39</v>
      </c>
      <c r="D13" s="3"/>
      <c r="E13" s="4" t="s">
        <v>40</v>
      </c>
      <c r="F13" s="3"/>
      <c r="G13" s="46" t="s">
        <v>41</v>
      </c>
      <c r="H13" s="46"/>
      <c r="I13" s="46"/>
      <c r="J13" s="3"/>
      <c r="K13" s="46" t="s">
        <v>42</v>
      </c>
      <c r="L13" s="46"/>
      <c r="M13" s="46"/>
      <c r="N13" s="3"/>
      <c r="O13" s="46" t="s">
        <v>31</v>
      </c>
      <c r="P13" s="46"/>
      <c r="Q13" s="46"/>
      <c r="R13" s="3"/>
      <c r="S13" s="46" t="s">
        <v>32</v>
      </c>
      <c r="T13" s="46"/>
      <c r="U13" s="46"/>
      <c r="V13" s="46"/>
      <c r="W13" s="46"/>
      <c r="Y13" s="46" t="s">
        <v>39</v>
      </c>
      <c r="Z13" s="46"/>
      <c r="AA13" s="46"/>
      <c r="AB13" s="46"/>
      <c r="AC13" s="46"/>
      <c r="AD13" s="3"/>
      <c r="AE13" s="46" t="s">
        <v>40</v>
      </c>
      <c r="AF13" s="46"/>
      <c r="AG13" s="46"/>
      <c r="AH13" s="46"/>
      <c r="AI13" s="46"/>
      <c r="AJ13" s="3"/>
      <c r="AK13" s="46" t="s">
        <v>41</v>
      </c>
      <c r="AL13" s="46"/>
      <c r="AM13" s="46"/>
      <c r="AN13" s="3"/>
      <c r="AO13" s="46" t="s">
        <v>42</v>
      </c>
      <c r="AP13" s="46"/>
      <c r="AQ13" s="46"/>
      <c r="AR13" s="3"/>
      <c r="AS13" s="46" t="s">
        <v>31</v>
      </c>
      <c r="AT13" s="46"/>
      <c r="AU13" s="3"/>
      <c r="AV13" s="4" t="s">
        <v>32</v>
      </c>
    </row>
    <row r="14" spans="1:49" ht="24" x14ac:dyDescent="0.2">
      <c r="A14" s="47" t="s">
        <v>43</v>
      </c>
      <c r="B14" s="47"/>
      <c r="C14" s="48"/>
      <c r="D14" s="47"/>
      <c r="E14" s="48"/>
      <c r="F14" s="47"/>
      <c r="G14" s="48"/>
      <c r="H14" s="48"/>
      <c r="I14" s="48"/>
      <c r="J14" s="47"/>
      <c r="K14" s="48"/>
      <c r="L14" s="48"/>
      <c r="M14" s="48"/>
      <c r="N14" s="47"/>
      <c r="O14" s="48"/>
      <c r="P14" s="48"/>
      <c r="Q14" s="48"/>
      <c r="R14" s="47"/>
      <c r="S14" s="48"/>
      <c r="T14" s="48"/>
      <c r="U14" s="48"/>
      <c r="V14" s="48"/>
      <c r="W14" s="48"/>
      <c r="X14" s="47"/>
      <c r="Y14" s="48"/>
      <c r="Z14" s="48"/>
      <c r="AA14" s="48"/>
      <c r="AB14" s="48"/>
      <c r="AC14" s="48"/>
      <c r="AD14" s="47"/>
      <c r="AE14" s="48"/>
      <c r="AF14" s="48"/>
      <c r="AG14" s="48"/>
      <c r="AH14" s="48"/>
      <c r="AI14" s="48"/>
      <c r="AJ14" s="47"/>
      <c r="AK14" s="48"/>
      <c r="AL14" s="48"/>
      <c r="AM14" s="48"/>
      <c r="AN14" s="47"/>
      <c r="AO14" s="48"/>
      <c r="AP14" s="48"/>
      <c r="AQ14" s="48"/>
      <c r="AR14" s="47"/>
      <c r="AS14" s="48"/>
      <c r="AT14" s="48"/>
      <c r="AU14" s="47"/>
      <c r="AV14" s="48"/>
      <c r="AW14" s="47"/>
    </row>
    <row r="15" spans="1:49" ht="21" x14ac:dyDescent="0.2">
      <c r="C15" s="43" t="s">
        <v>7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O15" s="43" t="s">
        <v>9</v>
      </c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</row>
    <row r="16" spans="1:49" ht="21" x14ac:dyDescent="0.2">
      <c r="A16" s="2" t="s">
        <v>29</v>
      </c>
      <c r="C16" s="4" t="s">
        <v>40</v>
      </c>
      <c r="D16" s="3"/>
      <c r="E16" s="4" t="s">
        <v>42</v>
      </c>
      <c r="F16" s="3"/>
      <c r="G16" s="46" t="s">
        <v>31</v>
      </c>
      <c r="H16" s="46"/>
      <c r="I16" s="46"/>
      <c r="J16" s="3"/>
      <c r="K16" s="46" t="s">
        <v>32</v>
      </c>
      <c r="L16" s="46"/>
      <c r="M16" s="46"/>
      <c r="O16" s="46" t="s">
        <v>40</v>
      </c>
      <c r="P16" s="46"/>
      <c r="Q16" s="46"/>
      <c r="R16" s="46"/>
      <c r="S16" s="46"/>
      <c r="T16" s="3"/>
      <c r="U16" s="46" t="s">
        <v>42</v>
      </c>
      <c r="V16" s="46"/>
      <c r="W16" s="46"/>
      <c r="X16" s="46"/>
      <c r="Y16" s="46"/>
      <c r="Z16" s="3"/>
      <c r="AA16" s="46" t="s">
        <v>31</v>
      </c>
      <c r="AB16" s="46"/>
      <c r="AC16" s="46"/>
      <c r="AD16" s="46"/>
      <c r="AE16" s="46"/>
      <c r="AF16" s="3"/>
      <c r="AG16" s="46" t="s">
        <v>32</v>
      </c>
      <c r="AH16" s="46"/>
      <c r="AI16" s="46"/>
    </row>
    <row r="17" spans="1:35" ht="21.75" customHeight="1" x14ac:dyDescent="0.2">
      <c r="A17" s="3"/>
      <c r="C17" s="3"/>
      <c r="E17" s="3"/>
      <c r="G17" s="3"/>
      <c r="H17" s="3"/>
      <c r="I17" s="3"/>
      <c r="K17" s="3"/>
      <c r="L17" s="3"/>
      <c r="M17" s="3"/>
      <c r="O17" s="3"/>
      <c r="P17" s="3"/>
      <c r="Q17" s="3"/>
      <c r="R17" s="3"/>
      <c r="S17" s="3"/>
      <c r="U17" s="3"/>
      <c r="V17" s="3"/>
      <c r="W17" s="3"/>
      <c r="X17" s="3"/>
      <c r="Y17" s="3"/>
      <c r="AA17" s="3"/>
      <c r="AB17" s="3"/>
      <c r="AC17" s="3"/>
      <c r="AD17" s="3"/>
      <c r="AE17" s="3"/>
      <c r="AG17" s="3"/>
      <c r="AH17" s="3"/>
      <c r="AI17" s="3"/>
    </row>
    <row r="18" spans="1:35" ht="21.75" customHeight="1" x14ac:dyDescent="0.2"/>
    <row r="19" spans="1:35" ht="21.75" customHeight="1" x14ac:dyDescent="0.2"/>
    <row r="20" spans="1:35" ht="21.75" customHeight="1" x14ac:dyDescent="0.2"/>
    <row r="21" spans="1:35" ht="21.75" customHeight="1" x14ac:dyDescent="0.2"/>
    <row r="22" spans="1:35" ht="21.75" customHeight="1" x14ac:dyDescent="0.2"/>
    <row r="23" spans="1:35" ht="21.75" customHeight="1" x14ac:dyDescent="0.2"/>
    <row r="24" spans="1:35" ht="21.75" customHeight="1" x14ac:dyDescent="0.2"/>
  </sheetData>
  <mergeCells count="52">
    <mergeCell ref="AQ8:AS8"/>
    <mergeCell ref="A1:AW1"/>
    <mergeCell ref="A2:AW2"/>
    <mergeCell ref="A3:AW3"/>
    <mergeCell ref="A5:AW5"/>
    <mergeCell ref="I6:AA6"/>
    <mergeCell ref="AC6:AS6"/>
    <mergeCell ref="AI9:AK9"/>
    <mergeCell ref="AM9:AO9"/>
    <mergeCell ref="AQ9:AS9"/>
    <mergeCell ref="A8:G8"/>
    <mergeCell ref="I8:K8"/>
    <mergeCell ref="M8:O8"/>
    <mergeCell ref="Q8:U8"/>
    <mergeCell ref="A9:G9"/>
    <mergeCell ref="I9:K9"/>
    <mergeCell ref="M9:O9"/>
    <mergeCell ref="W9:AA9"/>
    <mergeCell ref="AC9:AG9"/>
    <mergeCell ref="W8:AA8"/>
    <mergeCell ref="AC8:AG8"/>
    <mergeCell ref="AI8:AK8"/>
    <mergeCell ref="AM8:AO8"/>
    <mergeCell ref="AI10:AK10"/>
    <mergeCell ref="AM10:AO10"/>
    <mergeCell ref="AQ10:AS10"/>
    <mergeCell ref="A11:AW11"/>
    <mergeCell ref="C12:W12"/>
    <mergeCell ref="Y12:AV12"/>
    <mergeCell ref="A10:G10"/>
    <mergeCell ref="I10:K10"/>
    <mergeCell ref="M10:O10"/>
    <mergeCell ref="W10:AA10"/>
    <mergeCell ref="AC10:AG10"/>
    <mergeCell ref="AE13:AI13"/>
    <mergeCell ref="AK13:AM13"/>
    <mergeCell ref="AO13:AQ13"/>
    <mergeCell ref="AS13:AT13"/>
    <mergeCell ref="A14:AW14"/>
    <mergeCell ref="G13:I13"/>
    <mergeCell ref="K13:M13"/>
    <mergeCell ref="O13:Q13"/>
    <mergeCell ref="S13:W13"/>
    <mergeCell ref="Y13:AC13"/>
    <mergeCell ref="C15:M15"/>
    <mergeCell ref="O15:AI15"/>
    <mergeCell ref="G16:I16"/>
    <mergeCell ref="K16:M16"/>
    <mergeCell ref="O16:S16"/>
    <mergeCell ref="U16:Y16"/>
    <mergeCell ref="AA16:AE16"/>
    <mergeCell ref="AG16:AI1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2"/>
  <sheetViews>
    <sheetView rightToLeft="1" workbookViewId="0">
      <selection activeCell="W24" sqref="W24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9.7109375" bestFit="1" customWidth="1"/>
    <col min="8" max="8" width="1.28515625" customWidth="1"/>
    <col min="9" max="9" width="19.5703125" bestFit="1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9.7109375" bestFit="1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 ht="27.75" customHeight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7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27" ht="14.45" customHeight="1" x14ac:dyDescent="0.2"/>
    <row r="5" spans="1:27" ht="23.25" customHeight="1" x14ac:dyDescent="0.2">
      <c r="A5" s="1" t="s">
        <v>44</v>
      </c>
      <c r="B5" s="47" t="s">
        <v>45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ht="26.25" customHeight="1" x14ac:dyDescent="0.2">
      <c r="E6" s="43" t="s">
        <v>7</v>
      </c>
      <c r="F6" s="43"/>
      <c r="G6" s="43"/>
      <c r="H6" s="43"/>
      <c r="I6" s="43"/>
      <c r="K6" s="43" t="s">
        <v>8</v>
      </c>
      <c r="L6" s="43"/>
      <c r="M6" s="43"/>
      <c r="N6" s="43"/>
      <c r="O6" s="43"/>
      <c r="P6" s="43"/>
      <c r="Q6" s="43"/>
      <c r="S6" s="43" t="s">
        <v>9</v>
      </c>
      <c r="T6" s="43"/>
      <c r="U6" s="43"/>
      <c r="V6" s="43"/>
      <c r="W6" s="43"/>
      <c r="X6" s="43"/>
      <c r="Y6" s="43"/>
      <c r="Z6" s="43"/>
      <c r="AA6" s="43"/>
    </row>
    <row r="7" spans="1:27" ht="21" customHeight="1" x14ac:dyDescent="0.2">
      <c r="E7" s="3"/>
      <c r="F7" s="3"/>
      <c r="G7" s="3"/>
      <c r="H7" s="3"/>
      <c r="I7" s="3"/>
      <c r="K7" s="46" t="s">
        <v>46</v>
      </c>
      <c r="L7" s="46"/>
      <c r="M7" s="46"/>
      <c r="N7" s="3"/>
      <c r="O7" s="46" t="s">
        <v>47</v>
      </c>
      <c r="P7" s="46"/>
      <c r="Q7" s="46"/>
      <c r="S7" s="3"/>
      <c r="T7" s="3"/>
      <c r="U7" s="3"/>
      <c r="V7" s="3"/>
      <c r="W7" s="3"/>
      <c r="X7" s="3"/>
      <c r="Y7" s="3"/>
      <c r="Z7" s="3"/>
      <c r="AA7" s="3"/>
    </row>
    <row r="8" spans="1:27" ht="20.25" customHeight="1" x14ac:dyDescent="0.2">
      <c r="A8" s="43" t="s">
        <v>48</v>
      </c>
      <c r="B8" s="43"/>
      <c r="D8" s="43" t="s">
        <v>49</v>
      </c>
      <c r="E8" s="43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50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44" t="s">
        <v>51</v>
      </c>
      <c r="B9" s="44"/>
      <c r="D9" s="45">
        <v>15000000</v>
      </c>
      <c r="E9" s="45"/>
      <c r="F9" s="28"/>
      <c r="G9" s="27">
        <v>150336750000</v>
      </c>
      <c r="H9" s="28"/>
      <c r="I9" s="27">
        <v>149655000000</v>
      </c>
      <c r="J9" s="28"/>
      <c r="K9" s="27">
        <v>0</v>
      </c>
      <c r="L9" s="28"/>
      <c r="M9" s="27">
        <v>0</v>
      </c>
      <c r="N9" s="28"/>
      <c r="O9" s="27">
        <v>0</v>
      </c>
      <c r="P9" s="28"/>
      <c r="Q9" s="27">
        <v>0</v>
      </c>
      <c r="R9" s="28"/>
      <c r="S9" s="27">
        <v>15000000</v>
      </c>
      <c r="T9" s="28"/>
      <c r="U9" s="27">
        <v>10000</v>
      </c>
      <c r="V9" s="28"/>
      <c r="W9" s="27">
        <v>150336750000</v>
      </c>
      <c r="X9" s="28"/>
      <c r="Y9" s="27">
        <v>149655000000</v>
      </c>
      <c r="Z9" s="22"/>
      <c r="AA9" s="23">
        <v>0.68</v>
      </c>
    </row>
    <row r="10" spans="1:27" ht="21.75" customHeight="1" x14ac:dyDescent="0.2">
      <c r="A10" s="41" t="s">
        <v>52</v>
      </c>
      <c r="B10" s="41"/>
      <c r="D10" s="42">
        <v>21000000</v>
      </c>
      <c r="E10" s="42"/>
      <c r="F10" s="28"/>
      <c r="G10" s="30">
        <v>625260565592</v>
      </c>
      <c r="H10" s="28"/>
      <c r="I10" s="30">
        <v>667940196000</v>
      </c>
      <c r="J10" s="28"/>
      <c r="K10" s="30">
        <v>0</v>
      </c>
      <c r="L10" s="28"/>
      <c r="M10" s="30">
        <v>0</v>
      </c>
      <c r="N10" s="28"/>
      <c r="O10" s="30">
        <v>0</v>
      </c>
      <c r="P10" s="28"/>
      <c r="Q10" s="30">
        <v>0</v>
      </c>
      <c r="R10" s="28"/>
      <c r="S10" s="30">
        <v>21000000</v>
      </c>
      <c r="T10" s="28"/>
      <c r="U10" s="30">
        <v>32092</v>
      </c>
      <c r="V10" s="28"/>
      <c r="W10" s="30">
        <v>625260565592</v>
      </c>
      <c r="X10" s="28"/>
      <c r="Y10" s="30">
        <v>672381956400</v>
      </c>
      <c r="Z10" s="22"/>
      <c r="AA10" s="25">
        <v>3.06</v>
      </c>
    </row>
    <row r="11" spans="1:27" ht="21.75" customHeight="1" x14ac:dyDescent="0.2">
      <c r="A11" s="38" t="s">
        <v>27</v>
      </c>
      <c r="B11" s="38"/>
      <c r="D11" s="55">
        <f t="shared" ref="D11" si="0">SUM(D9:E10)</f>
        <v>36000000</v>
      </c>
      <c r="E11" s="55"/>
      <c r="F11" s="28"/>
      <c r="G11" s="31">
        <f>SUM(G9:G10)</f>
        <v>775597315592</v>
      </c>
      <c r="H11" s="28"/>
      <c r="I11" s="31">
        <f>SUM(I9:I10)</f>
        <v>817595196000</v>
      </c>
      <c r="J11" s="28"/>
      <c r="K11" s="31">
        <f>SUM(K9:K10)</f>
        <v>0</v>
      </c>
      <c r="L11" s="28"/>
      <c r="M11" s="31">
        <f>SUM(M9:M10)</f>
        <v>0</v>
      </c>
      <c r="N11" s="28"/>
      <c r="O11" s="31">
        <f>SUM(O9:O10)</f>
        <v>0</v>
      </c>
      <c r="P11" s="28"/>
      <c r="Q11" s="31">
        <f>SUM(Q9:Q10)</f>
        <v>0</v>
      </c>
      <c r="R11" s="28"/>
      <c r="S11" s="31">
        <f>SUM(S9:S10)</f>
        <v>36000000</v>
      </c>
      <c r="T11" s="28"/>
      <c r="U11" s="31"/>
      <c r="V11" s="28"/>
      <c r="W11" s="31">
        <f>SUM(W9:W10)</f>
        <v>775597315592</v>
      </c>
      <c r="X11" s="28"/>
      <c r="Y11" s="31">
        <f>SUM(Y9:Y10)</f>
        <v>822036956400</v>
      </c>
      <c r="Z11" s="22"/>
      <c r="AA11" s="26">
        <f>SUM(AA9:AA10)</f>
        <v>3.74</v>
      </c>
    </row>
    <row r="12" spans="1:27" ht="13.5" thickTop="1" x14ac:dyDescent="0.2"/>
  </sheetData>
  <mergeCells count="17">
    <mergeCell ref="A1:AA1"/>
    <mergeCell ref="A2:AA2"/>
    <mergeCell ref="A3:AA3"/>
    <mergeCell ref="B5:AA5"/>
    <mergeCell ref="E6:I6"/>
    <mergeCell ref="K6:Q6"/>
    <mergeCell ref="S6:AA6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K7:M7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7"/>
  <sheetViews>
    <sheetView rightToLeft="1" topLeftCell="L1" workbookViewId="0">
      <selection activeCell="T23" sqref="T23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22.5703125" bestFit="1" customWidth="1"/>
    <col min="19" max="19" width="1.28515625" customWidth="1"/>
    <col min="20" max="20" width="22.5703125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21.140625" bestFit="1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22.5703125" bestFit="1" customWidth="1"/>
    <col min="35" max="35" width="1.28515625" customWidth="1"/>
    <col min="36" max="36" width="21.42578125" bestFit="1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</row>
    <row r="2" spans="1:38" ht="28.5" customHeight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</row>
    <row r="3" spans="1:38" ht="22.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38" ht="14.45" customHeight="1" x14ac:dyDescent="0.2"/>
    <row r="5" spans="1:38" ht="24.75" customHeight="1" x14ac:dyDescent="0.2">
      <c r="A5" s="1" t="s">
        <v>53</v>
      </c>
      <c r="B5" s="47" t="s">
        <v>54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</row>
    <row r="6" spans="1:38" ht="24" customHeight="1" x14ac:dyDescent="0.2">
      <c r="A6" s="43" t="s">
        <v>55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 t="s">
        <v>7</v>
      </c>
      <c r="Q6" s="43"/>
      <c r="R6" s="43"/>
      <c r="S6" s="43"/>
      <c r="T6" s="43"/>
      <c r="V6" s="43" t="s">
        <v>8</v>
      </c>
      <c r="W6" s="43"/>
      <c r="X6" s="43"/>
      <c r="Y6" s="43"/>
      <c r="Z6" s="43"/>
      <c r="AA6" s="43"/>
      <c r="AB6" s="43"/>
      <c r="AD6" s="43" t="s">
        <v>9</v>
      </c>
      <c r="AE6" s="43"/>
      <c r="AF6" s="43"/>
      <c r="AG6" s="43"/>
      <c r="AH6" s="43"/>
      <c r="AI6" s="43"/>
      <c r="AJ6" s="43"/>
      <c r="AK6" s="43"/>
      <c r="AL6" s="43"/>
    </row>
    <row r="7" spans="1:38" ht="18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6" t="s">
        <v>10</v>
      </c>
      <c r="W7" s="46"/>
      <c r="X7" s="46"/>
      <c r="Y7" s="3"/>
      <c r="Z7" s="46" t="s">
        <v>11</v>
      </c>
      <c r="AA7" s="46"/>
      <c r="AB7" s="46"/>
      <c r="AD7" s="3"/>
      <c r="AE7" s="3"/>
      <c r="AF7" s="3"/>
      <c r="AG7" s="3"/>
      <c r="AH7" s="3"/>
      <c r="AI7" s="3"/>
      <c r="AJ7" s="3"/>
      <c r="AK7" s="3"/>
      <c r="AL7" s="3"/>
    </row>
    <row r="8" spans="1:38" ht="21" customHeight="1" x14ac:dyDescent="0.2">
      <c r="A8" s="43" t="s">
        <v>56</v>
      </c>
      <c r="B8" s="43"/>
      <c r="D8" s="2" t="s">
        <v>57</v>
      </c>
      <c r="F8" s="2" t="s">
        <v>58</v>
      </c>
      <c r="H8" s="2" t="s">
        <v>59</v>
      </c>
      <c r="J8" s="2" t="s">
        <v>60</v>
      </c>
      <c r="L8" s="2" t="s">
        <v>61</v>
      </c>
      <c r="N8" s="2" t="s">
        <v>33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44" t="s">
        <v>62</v>
      </c>
      <c r="B9" s="44"/>
      <c r="D9" s="33" t="s">
        <v>63</v>
      </c>
      <c r="E9" s="14"/>
      <c r="F9" s="33" t="s">
        <v>63</v>
      </c>
      <c r="G9" s="14"/>
      <c r="H9" s="33" t="s">
        <v>64</v>
      </c>
      <c r="I9" s="14"/>
      <c r="J9" s="33" t="s">
        <v>65</v>
      </c>
      <c r="K9" s="14"/>
      <c r="L9" s="15">
        <v>0</v>
      </c>
      <c r="M9" s="14"/>
      <c r="N9" s="15">
        <v>0</v>
      </c>
      <c r="O9" s="14"/>
      <c r="P9" s="27">
        <v>970</v>
      </c>
      <c r="Q9" s="28"/>
      <c r="R9" s="27">
        <v>902687566</v>
      </c>
      <c r="S9" s="28"/>
      <c r="T9" s="27">
        <v>967533617</v>
      </c>
      <c r="U9" s="28"/>
      <c r="V9" s="27">
        <v>0</v>
      </c>
      <c r="W9" s="28"/>
      <c r="X9" s="27">
        <v>0</v>
      </c>
      <c r="Y9" s="28"/>
      <c r="Z9" s="27">
        <v>970</v>
      </c>
      <c r="AA9" s="28"/>
      <c r="AB9" s="27">
        <v>970000000</v>
      </c>
      <c r="AC9" s="28"/>
      <c r="AD9" s="27">
        <v>0</v>
      </c>
      <c r="AE9" s="28"/>
      <c r="AF9" s="27">
        <v>0</v>
      </c>
      <c r="AG9" s="28"/>
      <c r="AH9" s="27">
        <v>0</v>
      </c>
      <c r="AI9" s="28"/>
      <c r="AJ9" s="27">
        <v>0</v>
      </c>
      <c r="AK9" s="22"/>
      <c r="AL9" s="23">
        <v>0</v>
      </c>
    </row>
    <row r="10" spans="1:38" ht="21.75" customHeight="1" x14ac:dyDescent="0.2">
      <c r="A10" s="39" t="s">
        <v>66</v>
      </c>
      <c r="B10" s="39"/>
      <c r="D10" s="34" t="s">
        <v>63</v>
      </c>
      <c r="E10" s="14"/>
      <c r="F10" s="34" t="s">
        <v>63</v>
      </c>
      <c r="G10" s="14"/>
      <c r="H10" s="34" t="s">
        <v>67</v>
      </c>
      <c r="I10" s="14"/>
      <c r="J10" s="34" t="s">
        <v>68</v>
      </c>
      <c r="K10" s="14"/>
      <c r="L10" s="17">
        <v>23</v>
      </c>
      <c r="M10" s="14"/>
      <c r="N10" s="17">
        <v>23</v>
      </c>
      <c r="O10" s="14"/>
      <c r="P10" s="29">
        <v>1500000</v>
      </c>
      <c r="Q10" s="28"/>
      <c r="R10" s="29">
        <v>1500815625000</v>
      </c>
      <c r="S10" s="28"/>
      <c r="T10" s="29">
        <v>1499184375000</v>
      </c>
      <c r="U10" s="28"/>
      <c r="V10" s="29">
        <v>0</v>
      </c>
      <c r="W10" s="28"/>
      <c r="X10" s="29">
        <v>0</v>
      </c>
      <c r="Y10" s="28"/>
      <c r="Z10" s="29">
        <v>0</v>
      </c>
      <c r="AA10" s="28"/>
      <c r="AB10" s="29">
        <v>0</v>
      </c>
      <c r="AC10" s="28"/>
      <c r="AD10" s="29">
        <v>1500000</v>
      </c>
      <c r="AE10" s="28"/>
      <c r="AF10" s="29">
        <v>1000000</v>
      </c>
      <c r="AG10" s="28"/>
      <c r="AH10" s="29">
        <v>1500815625000</v>
      </c>
      <c r="AI10" s="28"/>
      <c r="AJ10" s="29">
        <v>1499184375000</v>
      </c>
      <c r="AK10" s="22"/>
      <c r="AL10" s="24">
        <v>6.83</v>
      </c>
    </row>
    <row r="11" spans="1:38" ht="21.75" customHeight="1" x14ac:dyDescent="0.2">
      <c r="A11" s="39" t="s">
        <v>69</v>
      </c>
      <c r="B11" s="39"/>
      <c r="D11" s="34" t="s">
        <v>63</v>
      </c>
      <c r="E11" s="14"/>
      <c r="F11" s="34" t="s">
        <v>63</v>
      </c>
      <c r="G11" s="14"/>
      <c r="H11" s="34" t="s">
        <v>70</v>
      </c>
      <c r="I11" s="14"/>
      <c r="J11" s="34" t="s">
        <v>71</v>
      </c>
      <c r="K11" s="14"/>
      <c r="L11" s="17">
        <v>23</v>
      </c>
      <c r="M11" s="14"/>
      <c r="N11" s="17">
        <v>23</v>
      </c>
      <c r="O11" s="14"/>
      <c r="P11" s="29">
        <v>2107459</v>
      </c>
      <c r="Q11" s="28"/>
      <c r="R11" s="29">
        <v>1993360647622</v>
      </c>
      <c r="S11" s="28"/>
      <c r="T11" s="29">
        <v>2017721541479</v>
      </c>
      <c r="U11" s="28"/>
      <c r="V11" s="29">
        <v>0</v>
      </c>
      <c r="W11" s="28"/>
      <c r="X11" s="29">
        <v>0</v>
      </c>
      <c r="Y11" s="28"/>
      <c r="Z11" s="29">
        <v>0</v>
      </c>
      <c r="AA11" s="28"/>
      <c r="AB11" s="29">
        <v>0</v>
      </c>
      <c r="AC11" s="28"/>
      <c r="AD11" s="29">
        <v>2107459</v>
      </c>
      <c r="AE11" s="28"/>
      <c r="AF11" s="29">
        <v>958470</v>
      </c>
      <c r="AG11" s="28"/>
      <c r="AH11" s="29">
        <v>1993360647622</v>
      </c>
      <c r="AI11" s="28"/>
      <c r="AJ11" s="29">
        <v>2018837887406</v>
      </c>
      <c r="AK11" s="22"/>
      <c r="AL11" s="24">
        <v>9.1999999999999993</v>
      </c>
    </row>
    <row r="12" spans="1:38" ht="21.75" customHeight="1" x14ac:dyDescent="0.2">
      <c r="A12" s="39" t="s">
        <v>72</v>
      </c>
      <c r="B12" s="39"/>
      <c r="D12" s="34" t="s">
        <v>63</v>
      </c>
      <c r="E12" s="14"/>
      <c r="F12" s="34" t="s">
        <v>63</v>
      </c>
      <c r="G12" s="14"/>
      <c r="H12" s="34" t="s">
        <v>73</v>
      </c>
      <c r="I12" s="14"/>
      <c r="J12" s="34" t="s">
        <v>74</v>
      </c>
      <c r="K12" s="14"/>
      <c r="L12" s="17">
        <v>23</v>
      </c>
      <c r="M12" s="14"/>
      <c r="N12" s="17">
        <v>23</v>
      </c>
      <c r="O12" s="14"/>
      <c r="P12" s="29">
        <v>4849875</v>
      </c>
      <c r="Q12" s="28"/>
      <c r="R12" s="29">
        <v>4479831636244</v>
      </c>
      <c r="S12" s="28"/>
      <c r="T12" s="29">
        <v>3766405625119</v>
      </c>
      <c r="U12" s="28"/>
      <c r="V12" s="29">
        <v>0</v>
      </c>
      <c r="W12" s="28"/>
      <c r="X12" s="29">
        <v>0</v>
      </c>
      <c r="Y12" s="28"/>
      <c r="Z12" s="29">
        <v>2455000</v>
      </c>
      <c r="AA12" s="28"/>
      <c r="AB12" s="29">
        <v>1878650579848</v>
      </c>
      <c r="AC12" s="28"/>
      <c r="AD12" s="29">
        <v>2394875</v>
      </c>
      <c r="AE12" s="28"/>
      <c r="AF12" s="29">
        <v>788380</v>
      </c>
      <c r="AG12" s="28"/>
      <c r="AH12" s="29">
        <v>2212147073862</v>
      </c>
      <c r="AI12" s="28"/>
      <c r="AJ12" s="29">
        <v>1887044913593</v>
      </c>
      <c r="AK12" s="22"/>
      <c r="AL12" s="24">
        <v>8.6</v>
      </c>
    </row>
    <row r="13" spans="1:38" ht="21.75" customHeight="1" x14ac:dyDescent="0.2">
      <c r="A13" s="39" t="s">
        <v>75</v>
      </c>
      <c r="B13" s="39"/>
      <c r="D13" s="34" t="s">
        <v>63</v>
      </c>
      <c r="E13" s="14"/>
      <c r="F13" s="34" t="s">
        <v>63</v>
      </c>
      <c r="G13" s="14"/>
      <c r="H13" s="34" t="s">
        <v>76</v>
      </c>
      <c r="I13" s="14"/>
      <c r="J13" s="34" t="s">
        <v>77</v>
      </c>
      <c r="K13" s="14"/>
      <c r="L13" s="17">
        <v>23</v>
      </c>
      <c r="M13" s="14"/>
      <c r="N13" s="17">
        <v>23</v>
      </c>
      <c r="O13" s="14"/>
      <c r="P13" s="29">
        <v>3370</v>
      </c>
      <c r="Q13" s="28"/>
      <c r="R13" s="29">
        <v>3175214000</v>
      </c>
      <c r="S13" s="28"/>
      <c r="T13" s="29">
        <v>2773685987</v>
      </c>
      <c r="U13" s="28"/>
      <c r="V13" s="29">
        <v>0</v>
      </c>
      <c r="W13" s="28"/>
      <c r="X13" s="29">
        <v>0</v>
      </c>
      <c r="Y13" s="28"/>
      <c r="Z13" s="29">
        <v>0</v>
      </c>
      <c r="AA13" s="28"/>
      <c r="AB13" s="29">
        <v>0</v>
      </c>
      <c r="AC13" s="28"/>
      <c r="AD13" s="29">
        <v>3370</v>
      </c>
      <c r="AE13" s="28"/>
      <c r="AF13" s="29">
        <v>825500</v>
      </c>
      <c r="AG13" s="28"/>
      <c r="AH13" s="29">
        <v>3175214000</v>
      </c>
      <c r="AI13" s="28"/>
      <c r="AJ13" s="29">
        <v>2780422322</v>
      </c>
      <c r="AK13" s="22"/>
      <c r="AL13" s="24">
        <v>0.01</v>
      </c>
    </row>
    <row r="14" spans="1:38" ht="21.75" customHeight="1" x14ac:dyDescent="0.2">
      <c r="A14" s="39" t="s">
        <v>78</v>
      </c>
      <c r="B14" s="39"/>
      <c r="D14" s="34" t="s">
        <v>63</v>
      </c>
      <c r="E14" s="14"/>
      <c r="F14" s="34" t="s">
        <v>63</v>
      </c>
      <c r="G14" s="14"/>
      <c r="H14" s="34" t="s">
        <v>79</v>
      </c>
      <c r="I14" s="14"/>
      <c r="J14" s="34" t="s">
        <v>80</v>
      </c>
      <c r="K14" s="14"/>
      <c r="L14" s="17">
        <v>23</v>
      </c>
      <c r="M14" s="14"/>
      <c r="N14" s="17">
        <v>23</v>
      </c>
      <c r="O14" s="14"/>
      <c r="P14" s="29">
        <v>3144723</v>
      </c>
      <c r="Q14" s="28"/>
      <c r="R14" s="29">
        <v>2890000437000</v>
      </c>
      <c r="S14" s="28"/>
      <c r="T14" s="29">
        <v>2465379441807</v>
      </c>
      <c r="U14" s="28"/>
      <c r="V14" s="29">
        <v>0</v>
      </c>
      <c r="W14" s="28"/>
      <c r="X14" s="29">
        <v>0</v>
      </c>
      <c r="Y14" s="28"/>
      <c r="Z14" s="29">
        <v>0</v>
      </c>
      <c r="AA14" s="28"/>
      <c r="AB14" s="29">
        <v>0</v>
      </c>
      <c r="AC14" s="28"/>
      <c r="AD14" s="29">
        <v>3144723</v>
      </c>
      <c r="AE14" s="28"/>
      <c r="AF14" s="29">
        <v>779950</v>
      </c>
      <c r="AG14" s="28"/>
      <c r="AH14" s="29">
        <v>2890000437000</v>
      </c>
      <c r="AI14" s="28"/>
      <c r="AJ14" s="29">
        <v>2451393033704</v>
      </c>
      <c r="AK14" s="22"/>
      <c r="AL14" s="24">
        <v>11.17</v>
      </c>
    </row>
    <row r="15" spans="1:38" ht="21.75" customHeight="1" x14ac:dyDescent="0.2">
      <c r="A15" s="41" t="s">
        <v>81</v>
      </c>
      <c r="B15" s="41"/>
      <c r="D15" s="35" t="s">
        <v>63</v>
      </c>
      <c r="E15" s="14"/>
      <c r="F15" s="35" t="s">
        <v>63</v>
      </c>
      <c r="G15" s="14"/>
      <c r="H15" s="35" t="s">
        <v>79</v>
      </c>
      <c r="I15" s="14"/>
      <c r="J15" s="35" t="s">
        <v>82</v>
      </c>
      <c r="K15" s="14"/>
      <c r="L15" s="19">
        <v>23</v>
      </c>
      <c r="M15" s="14"/>
      <c r="N15" s="19">
        <v>23</v>
      </c>
      <c r="O15" s="14"/>
      <c r="P15" s="30">
        <v>2569974</v>
      </c>
      <c r="Q15" s="28"/>
      <c r="R15" s="30">
        <v>2290001032440</v>
      </c>
      <c r="S15" s="28"/>
      <c r="T15" s="30">
        <v>2288755844378</v>
      </c>
      <c r="U15" s="28"/>
      <c r="V15" s="30">
        <v>0</v>
      </c>
      <c r="W15" s="28"/>
      <c r="X15" s="30">
        <v>0</v>
      </c>
      <c r="Y15" s="28"/>
      <c r="Z15" s="30">
        <v>0</v>
      </c>
      <c r="AA15" s="28"/>
      <c r="AB15" s="30">
        <v>0</v>
      </c>
      <c r="AC15" s="28"/>
      <c r="AD15" s="30">
        <v>2569974</v>
      </c>
      <c r="AE15" s="28"/>
      <c r="AF15" s="30">
        <v>758000</v>
      </c>
      <c r="AG15" s="28"/>
      <c r="AH15" s="30">
        <v>2290001032440</v>
      </c>
      <c r="AI15" s="28"/>
      <c r="AJ15" s="30">
        <v>1946981045091</v>
      </c>
      <c r="AK15" s="22"/>
      <c r="AL15" s="25">
        <v>8.8699999999999992</v>
      </c>
    </row>
    <row r="16" spans="1:38" ht="21.75" customHeight="1" x14ac:dyDescent="0.2">
      <c r="A16" s="38" t="s">
        <v>27</v>
      </c>
      <c r="B16" s="38"/>
      <c r="D16" s="20"/>
      <c r="E16" s="14"/>
      <c r="F16" s="20"/>
      <c r="G16" s="14"/>
      <c r="H16" s="20"/>
      <c r="I16" s="14"/>
      <c r="J16" s="20"/>
      <c r="K16" s="14"/>
      <c r="L16" s="20"/>
      <c r="M16" s="14"/>
      <c r="N16" s="20"/>
      <c r="O16" s="14"/>
      <c r="P16" s="31">
        <f>SUM(P9:P15)</f>
        <v>14176371</v>
      </c>
      <c r="Q16" s="28"/>
      <c r="R16" s="31">
        <f>SUM(R9:R15)</f>
        <v>13158087279872</v>
      </c>
      <c r="S16" s="28"/>
      <c r="T16" s="31">
        <f>SUM(T9:T15)</f>
        <v>12041188047387</v>
      </c>
      <c r="U16" s="28"/>
      <c r="V16" s="31">
        <f>SUM(V9:V15)</f>
        <v>0</v>
      </c>
      <c r="W16" s="28"/>
      <c r="X16" s="31">
        <f>SUM(X9:X15)</f>
        <v>0</v>
      </c>
      <c r="Y16" s="28"/>
      <c r="Z16" s="31">
        <f>SUM(Z9:Z15)</f>
        <v>2455970</v>
      </c>
      <c r="AA16" s="28"/>
      <c r="AB16" s="31">
        <f>SUM(AB9:AB15)</f>
        <v>1879620579848</v>
      </c>
      <c r="AC16" s="28"/>
      <c r="AD16" s="31">
        <f>SUM(AD9:AD15)</f>
        <v>11720401</v>
      </c>
      <c r="AE16" s="28"/>
      <c r="AF16" s="31"/>
      <c r="AG16" s="28"/>
      <c r="AH16" s="31">
        <f>SUM(AH9:AH15)</f>
        <v>10889500029924</v>
      </c>
      <c r="AI16" s="28"/>
      <c r="AJ16" s="31">
        <f>SUM(AJ9:AJ15)</f>
        <v>9806221677116</v>
      </c>
      <c r="AK16" s="22"/>
      <c r="AL16" s="26">
        <f>SUM(AL9:AL15)</f>
        <v>44.68</v>
      </c>
    </row>
    <row r="17" ht="13.5" thickTop="1" x14ac:dyDescent="0.2"/>
  </sheetData>
  <mergeCells count="19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6:B16"/>
    <mergeCell ref="A11:B11"/>
    <mergeCell ref="A12:B12"/>
    <mergeCell ref="A13:B13"/>
    <mergeCell ref="A14:B14"/>
    <mergeCell ref="A15:B15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2"/>
  <sheetViews>
    <sheetView rightToLeft="1" workbookViewId="0">
      <selection activeCell="J26" sqref="J26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7.85546875" bestFit="1" customWidth="1"/>
    <col min="5" max="5" width="1.28515625" customWidth="1"/>
    <col min="6" max="6" width="18.7109375" bestFit="1" customWidth="1"/>
    <col min="7" max="7" width="1.28515625" customWidth="1"/>
    <col min="8" max="8" width="18.85546875" bestFit="1" customWidth="1"/>
    <col min="9" max="9" width="1.28515625" customWidth="1"/>
    <col min="10" max="10" width="18.8554687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21.75" customHeight="1" x14ac:dyDescent="0.2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14.45" customHeight="1" x14ac:dyDescent="0.2"/>
    <row r="5" spans="1:12" ht="21" customHeight="1" x14ac:dyDescent="0.2">
      <c r="A5" s="1" t="s">
        <v>83</v>
      </c>
      <c r="B5" s="47" t="s">
        <v>84</v>
      </c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19.5" customHeight="1" x14ac:dyDescent="0.2">
      <c r="D6" s="2" t="s">
        <v>7</v>
      </c>
      <c r="F6" s="43" t="s">
        <v>8</v>
      </c>
      <c r="G6" s="43"/>
      <c r="H6" s="43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24" customHeight="1" x14ac:dyDescent="0.2">
      <c r="A8" s="43" t="s">
        <v>85</v>
      </c>
      <c r="B8" s="43"/>
      <c r="D8" s="2" t="s">
        <v>86</v>
      </c>
      <c r="F8" s="2" t="s">
        <v>87</v>
      </c>
      <c r="H8" s="2" t="s">
        <v>88</v>
      </c>
      <c r="J8" s="2" t="s">
        <v>86</v>
      </c>
      <c r="L8" s="2" t="s">
        <v>18</v>
      </c>
    </row>
    <row r="9" spans="1:12" ht="21.75" customHeight="1" x14ac:dyDescent="0.2">
      <c r="A9" s="44" t="s">
        <v>156</v>
      </c>
      <c r="B9" s="44"/>
      <c r="D9" s="13">
        <v>891297183782</v>
      </c>
      <c r="E9" s="14"/>
      <c r="F9" s="13">
        <v>5492579034821</v>
      </c>
      <c r="G9" s="14"/>
      <c r="H9" s="13">
        <v>6382105264898</v>
      </c>
      <c r="I9" s="14"/>
      <c r="J9" s="13">
        <v>1770953705</v>
      </c>
      <c r="K9" s="14"/>
      <c r="L9" s="15">
        <v>0.01</v>
      </c>
    </row>
    <row r="10" spans="1:12" ht="21.75" customHeight="1" x14ac:dyDescent="0.2">
      <c r="A10" s="39" t="s">
        <v>157</v>
      </c>
      <c r="B10" s="39"/>
      <c r="D10" s="16">
        <v>4182550000000</v>
      </c>
      <c r="E10" s="14"/>
      <c r="F10" s="16">
        <v>0</v>
      </c>
      <c r="G10" s="14"/>
      <c r="H10" s="16">
        <v>4172550000000</v>
      </c>
      <c r="I10" s="14"/>
      <c r="J10" s="16">
        <v>10000000000</v>
      </c>
      <c r="K10" s="14"/>
      <c r="L10" s="17">
        <v>0.05</v>
      </c>
    </row>
    <row r="11" spans="1:12" ht="21.75" customHeight="1" x14ac:dyDescent="0.2">
      <c r="A11" s="39" t="s">
        <v>158</v>
      </c>
      <c r="B11" s="39"/>
      <c r="D11" s="16">
        <v>1673593139</v>
      </c>
      <c r="E11" s="14"/>
      <c r="F11" s="16">
        <v>4275622389923</v>
      </c>
      <c r="G11" s="14"/>
      <c r="H11" s="16">
        <v>4277289485047</v>
      </c>
      <c r="I11" s="14"/>
      <c r="J11" s="16">
        <v>6498015</v>
      </c>
      <c r="K11" s="14"/>
      <c r="L11" s="17">
        <v>0</v>
      </c>
    </row>
    <row r="12" spans="1:12" ht="21.75" customHeight="1" x14ac:dyDescent="0.2">
      <c r="A12" s="39" t="s">
        <v>159</v>
      </c>
      <c r="B12" s="39"/>
      <c r="D12" s="16">
        <v>67068795135</v>
      </c>
      <c r="E12" s="14"/>
      <c r="F12" s="16">
        <v>3079035697774</v>
      </c>
      <c r="G12" s="14"/>
      <c r="H12" s="16">
        <v>3076701125000</v>
      </c>
      <c r="I12" s="14"/>
      <c r="J12" s="16">
        <v>69403367909</v>
      </c>
      <c r="K12" s="14"/>
      <c r="L12" s="17">
        <v>0.32</v>
      </c>
    </row>
    <row r="13" spans="1:12" ht="21.75" customHeight="1" x14ac:dyDescent="0.2">
      <c r="A13" s="39" t="s">
        <v>160</v>
      </c>
      <c r="B13" s="39"/>
      <c r="D13" s="16">
        <v>1314860441</v>
      </c>
      <c r="E13" s="14"/>
      <c r="F13" s="16">
        <v>2135182882328</v>
      </c>
      <c r="G13" s="14"/>
      <c r="H13" s="16">
        <v>2136044015340</v>
      </c>
      <c r="I13" s="14"/>
      <c r="J13" s="16">
        <v>453727429</v>
      </c>
      <c r="K13" s="14"/>
      <c r="L13" s="17">
        <v>0</v>
      </c>
    </row>
    <row r="14" spans="1:12" ht="21.75" customHeight="1" x14ac:dyDescent="0.2">
      <c r="A14" s="39" t="s">
        <v>161</v>
      </c>
      <c r="B14" s="39"/>
      <c r="D14" s="16">
        <v>2550000000000</v>
      </c>
      <c r="E14" s="14"/>
      <c r="F14" s="16">
        <v>0</v>
      </c>
      <c r="G14" s="14"/>
      <c r="H14" s="16">
        <v>2550000000000</v>
      </c>
      <c r="I14" s="14"/>
      <c r="J14" s="16">
        <v>0</v>
      </c>
      <c r="K14" s="14"/>
      <c r="L14" s="17">
        <v>0</v>
      </c>
    </row>
    <row r="15" spans="1:12" ht="21.75" customHeight="1" x14ac:dyDescent="0.2">
      <c r="A15" s="39" t="s">
        <v>162</v>
      </c>
      <c r="B15" s="39"/>
      <c r="D15" s="16">
        <v>450000000000</v>
      </c>
      <c r="E15" s="14"/>
      <c r="F15" s="16">
        <v>0</v>
      </c>
      <c r="G15" s="14"/>
      <c r="H15" s="16">
        <v>450000000000</v>
      </c>
      <c r="I15" s="14"/>
      <c r="J15" s="16">
        <v>0</v>
      </c>
      <c r="K15" s="14"/>
      <c r="L15" s="17">
        <v>0</v>
      </c>
    </row>
    <row r="16" spans="1:12" ht="21.75" customHeight="1" x14ac:dyDescent="0.2">
      <c r="A16" s="39" t="s">
        <v>163</v>
      </c>
      <c r="B16" s="39"/>
      <c r="D16" s="16">
        <v>0</v>
      </c>
      <c r="E16" s="14"/>
      <c r="F16" s="16">
        <v>5051285161202</v>
      </c>
      <c r="G16" s="14"/>
      <c r="H16" s="16">
        <v>5051179360000</v>
      </c>
      <c r="I16" s="14"/>
      <c r="J16" s="16">
        <v>105801202</v>
      </c>
      <c r="K16" s="14"/>
      <c r="L16" s="17">
        <v>0</v>
      </c>
    </row>
    <row r="17" spans="1:12" ht="21.75" customHeight="1" x14ac:dyDescent="0.2">
      <c r="A17" s="39" t="s">
        <v>164</v>
      </c>
      <c r="B17" s="39"/>
      <c r="D17" s="16">
        <v>0</v>
      </c>
      <c r="E17" s="14"/>
      <c r="F17" s="16">
        <v>4251900000000</v>
      </c>
      <c r="G17" s="14"/>
      <c r="H17" s="16">
        <v>0</v>
      </c>
      <c r="I17" s="14"/>
      <c r="J17" s="16">
        <v>4251900000000</v>
      </c>
      <c r="K17" s="14"/>
      <c r="L17" s="17">
        <v>19.37</v>
      </c>
    </row>
    <row r="18" spans="1:12" ht="21.75" customHeight="1" x14ac:dyDescent="0.2">
      <c r="A18" s="39" t="s">
        <v>165</v>
      </c>
      <c r="B18" s="39"/>
      <c r="D18" s="16">
        <v>0</v>
      </c>
      <c r="E18" s="14"/>
      <c r="F18" s="16">
        <v>675179000000</v>
      </c>
      <c r="G18" s="14"/>
      <c r="H18" s="16">
        <v>0</v>
      </c>
      <c r="I18" s="14"/>
      <c r="J18" s="16">
        <v>675179000000</v>
      </c>
      <c r="K18" s="14"/>
      <c r="L18" s="17">
        <v>3.08</v>
      </c>
    </row>
    <row r="19" spans="1:12" ht="21.75" customHeight="1" x14ac:dyDescent="0.2">
      <c r="A19" s="39" t="s">
        <v>165</v>
      </c>
      <c r="B19" s="39"/>
      <c r="D19" s="16">
        <v>0</v>
      </c>
      <c r="E19" s="14"/>
      <c r="F19" s="16">
        <v>107000000000</v>
      </c>
      <c r="G19" s="14"/>
      <c r="H19" s="16">
        <v>0</v>
      </c>
      <c r="I19" s="14"/>
      <c r="J19" s="16">
        <v>107000000000</v>
      </c>
      <c r="K19" s="14"/>
      <c r="L19" s="17">
        <v>0.49</v>
      </c>
    </row>
    <row r="20" spans="1:12" ht="21.75" customHeight="1" x14ac:dyDescent="0.2">
      <c r="A20" s="41" t="s">
        <v>166</v>
      </c>
      <c r="B20" s="41"/>
      <c r="D20" s="18">
        <v>0</v>
      </c>
      <c r="E20" s="14"/>
      <c r="F20" s="18">
        <v>5210000000000</v>
      </c>
      <c r="G20" s="14"/>
      <c r="H20" s="18">
        <v>0</v>
      </c>
      <c r="I20" s="14"/>
      <c r="J20" s="18">
        <v>5210000000000</v>
      </c>
      <c r="K20" s="14"/>
      <c r="L20" s="19">
        <v>23.74</v>
      </c>
    </row>
    <row r="21" spans="1:12" ht="21.75" customHeight="1" x14ac:dyDescent="0.2">
      <c r="A21" s="38" t="s">
        <v>27</v>
      </c>
      <c r="B21" s="38"/>
      <c r="D21" s="20">
        <f>SUM(D9:D20)</f>
        <v>8143904432497</v>
      </c>
      <c r="E21" s="14"/>
      <c r="F21" s="20">
        <f>SUM(F9:F20)</f>
        <v>30277784166048</v>
      </c>
      <c r="G21" s="14"/>
      <c r="H21" s="20">
        <f>SUM(H9:H20)</f>
        <v>28095869250285</v>
      </c>
      <c r="I21" s="14"/>
      <c r="J21" s="20">
        <f>SUM(J9:J20)</f>
        <v>10325819348260</v>
      </c>
      <c r="K21" s="14"/>
      <c r="L21" s="21">
        <f>SUM(L9:L20)</f>
        <v>47.059999999999995</v>
      </c>
    </row>
    <row r="22" spans="1:12" ht="13.5" thickTop="1" x14ac:dyDescent="0.2"/>
  </sheetData>
  <mergeCells count="19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8:B18"/>
    <mergeCell ref="A19:B19"/>
    <mergeCell ref="A20:B20"/>
    <mergeCell ref="A21:B21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4"/>
  <sheetViews>
    <sheetView rightToLeft="1" workbookViewId="0">
      <selection activeCell="F11" sqref="F1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21.75" customHeight="1" x14ac:dyDescent="0.2">
      <c r="A2" s="36" t="s">
        <v>89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14.45" customHeight="1" x14ac:dyDescent="0.2"/>
    <row r="5" spans="1:10" ht="29.1" customHeight="1" x14ac:dyDescent="0.2">
      <c r="A5" s="1" t="s">
        <v>90</v>
      </c>
      <c r="B5" s="47" t="s">
        <v>91</v>
      </c>
      <c r="C5" s="47"/>
      <c r="D5" s="47"/>
      <c r="E5" s="47"/>
      <c r="F5" s="47"/>
      <c r="G5" s="47"/>
      <c r="H5" s="47"/>
      <c r="I5" s="47"/>
      <c r="J5" s="47"/>
    </row>
    <row r="6" spans="1:10" ht="14.45" customHeight="1" x14ac:dyDescent="0.2"/>
    <row r="7" spans="1:10" ht="21" x14ac:dyDescent="0.2">
      <c r="A7" s="43" t="s">
        <v>92</v>
      </c>
      <c r="B7" s="43"/>
      <c r="D7" s="2" t="s">
        <v>93</v>
      </c>
      <c r="F7" s="2" t="s">
        <v>86</v>
      </c>
      <c r="H7" s="2" t="s">
        <v>94</v>
      </c>
      <c r="J7" s="2" t="s">
        <v>95</v>
      </c>
    </row>
    <row r="8" spans="1:10" ht="21.75" customHeight="1" x14ac:dyDescent="0.2">
      <c r="A8" s="44" t="s">
        <v>96</v>
      </c>
      <c r="B8" s="44"/>
      <c r="D8" s="33" t="s">
        <v>97</v>
      </c>
      <c r="E8" s="14"/>
      <c r="F8" s="27">
        <v>-244960385</v>
      </c>
      <c r="G8" s="28"/>
      <c r="H8" s="27">
        <v>-0.12</v>
      </c>
      <c r="I8" s="22"/>
      <c r="J8" s="23">
        <v>0</v>
      </c>
    </row>
    <row r="9" spans="1:10" ht="21.75" customHeight="1" x14ac:dyDescent="0.2">
      <c r="A9" s="39" t="s">
        <v>98</v>
      </c>
      <c r="B9" s="39"/>
      <c r="D9" s="34" t="s">
        <v>99</v>
      </c>
      <c r="E9" s="14"/>
      <c r="F9" s="29">
        <v>4441760400</v>
      </c>
      <c r="G9" s="28"/>
      <c r="H9" s="29">
        <v>2.1800000000000002</v>
      </c>
      <c r="I9" s="22"/>
      <c r="J9" s="24">
        <v>0.02</v>
      </c>
    </row>
    <row r="10" spans="1:10" ht="21.75" customHeight="1" x14ac:dyDescent="0.2">
      <c r="A10" s="39" t="s">
        <v>100</v>
      </c>
      <c r="B10" s="39"/>
      <c r="D10" s="34" t="s">
        <v>101</v>
      </c>
      <c r="E10" s="14"/>
      <c r="F10" s="29">
        <f>-133726457447+420000000</f>
        <v>-133306457447</v>
      </c>
      <c r="G10" s="28"/>
      <c r="H10" s="29">
        <v>-65.510000000000005</v>
      </c>
      <c r="I10" s="22"/>
      <c r="J10" s="24">
        <v>-0.61</v>
      </c>
    </row>
    <row r="11" spans="1:10" ht="21.75" customHeight="1" x14ac:dyDescent="0.2">
      <c r="A11" s="39" t="s">
        <v>102</v>
      </c>
      <c r="B11" s="39"/>
      <c r="D11" s="34" t="s">
        <v>103</v>
      </c>
      <c r="E11" s="14"/>
      <c r="F11" s="29">
        <v>332836555122</v>
      </c>
      <c r="G11" s="28"/>
      <c r="H11" s="29">
        <v>163.06</v>
      </c>
      <c r="I11" s="22"/>
      <c r="J11" s="24">
        <v>1.52</v>
      </c>
    </row>
    <row r="12" spans="1:10" ht="21.75" customHeight="1" x14ac:dyDescent="0.2">
      <c r="A12" s="41" t="s">
        <v>104</v>
      </c>
      <c r="B12" s="41"/>
      <c r="D12" s="35" t="s">
        <v>105</v>
      </c>
      <c r="E12" s="14"/>
      <c r="F12" s="30">
        <v>976088911</v>
      </c>
      <c r="G12" s="28"/>
      <c r="H12" s="30">
        <v>0.48</v>
      </c>
      <c r="I12" s="22"/>
      <c r="J12" s="25">
        <v>0</v>
      </c>
    </row>
    <row r="13" spans="1:10" ht="21.75" customHeight="1" x14ac:dyDescent="0.2">
      <c r="A13" s="38" t="s">
        <v>27</v>
      </c>
      <c r="B13" s="38"/>
      <c r="D13" s="20"/>
      <c r="E13" s="14"/>
      <c r="F13" s="31">
        <f>SUM(F8:F12)</f>
        <v>204702986601</v>
      </c>
      <c r="G13" s="28"/>
      <c r="H13" s="31">
        <f>SUM(H8:H12)</f>
        <v>100.09</v>
      </c>
      <c r="I13" s="22"/>
      <c r="J13" s="26">
        <f>SUM(J8:J12)</f>
        <v>0.93</v>
      </c>
    </row>
    <row r="14" spans="1:10" ht="13.5" thickTop="1" x14ac:dyDescent="0.2"/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24"/>
  <sheetViews>
    <sheetView rightToLeft="1" topLeftCell="A4" workbookViewId="0">
      <selection activeCell="D25" sqref="D25:W25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.710937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.42578125" bestFit="1" customWidth="1"/>
    <col min="18" max="18" width="1.28515625" customWidth="1"/>
    <col min="19" max="19" width="17.42578125" bestFit="1" customWidth="1"/>
    <col min="20" max="20" width="1.28515625" customWidth="1"/>
    <col min="21" max="21" width="17.2851562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ht="21.75" customHeight="1" x14ac:dyDescent="0.2">
      <c r="A2" s="36" t="s">
        <v>89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spans="1:23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</row>
    <row r="4" spans="1:23" ht="14.45" customHeight="1" x14ac:dyDescent="0.2"/>
    <row r="5" spans="1:23" ht="24" x14ac:dyDescent="0.2">
      <c r="A5" s="1" t="s">
        <v>106</v>
      </c>
      <c r="B5" s="47" t="s">
        <v>107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1:23" ht="21" x14ac:dyDescent="0.2">
      <c r="D6" s="43" t="s">
        <v>108</v>
      </c>
      <c r="E6" s="43"/>
      <c r="F6" s="43"/>
      <c r="G6" s="43"/>
      <c r="H6" s="43"/>
      <c r="I6" s="43"/>
      <c r="J6" s="43"/>
      <c r="K6" s="43"/>
      <c r="L6" s="43"/>
      <c r="N6" s="43" t="s">
        <v>109</v>
      </c>
      <c r="O6" s="43"/>
      <c r="P6" s="43"/>
      <c r="Q6" s="43"/>
      <c r="R6" s="43"/>
      <c r="S6" s="43"/>
      <c r="T6" s="43"/>
      <c r="U6" s="43"/>
      <c r="V6" s="43"/>
      <c r="W6" s="43"/>
    </row>
    <row r="7" spans="1:23" ht="21" x14ac:dyDescent="0.2">
      <c r="D7" s="3"/>
      <c r="E7" s="3"/>
      <c r="F7" s="3"/>
      <c r="G7" s="3"/>
      <c r="H7" s="3"/>
      <c r="I7" s="3"/>
      <c r="J7" s="46" t="s">
        <v>27</v>
      </c>
      <c r="K7" s="46"/>
      <c r="L7" s="46"/>
      <c r="N7" s="3"/>
      <c r="O7" s="3"/>
      <c r="P7" s="3"/>
      <c r="Q7" s="3"/>
      <c r="R7" s="3"/>
      <c r="S7" s="3"/>
      <c r="T7" s="3"/>
      <c r="U7" s="46" t="s">
        <v>27</v>
      </c>
      <c r="V7" s="46"/>
      <c r="W7" s="46"/>
    </row>
    <row r="8" spans="1:23" ht="21" x14ac:dyDescent="0.2">
      <c r="A8" s="43" t="s">
        <v>110</v>
      </c>
      <c r="B8" s="43"/>
      <c r="D8" s="2" t="s">
        <v>111</v>
      </c>
      <c r="F8" s="2" t="s">
        <v>112</v>
      </c>
      <c r="H8" s="2" t="s">
        <v>113</v>
      </c>
      <c r="J8" s="4" t="s">
        <v>86</v>
      </c>
      <c r="K8" s="3"/>
      <c r="L8" s="4" t="s">
        <v>94</v>
      </c>
      <c r="N8" s="2" t="s">
        <v>111</v>
      </c>
      <c r="P8" s="43" t="s">
        <v>112</v>
      </c>
      <c r="Q8" s="43"/>
      <c r="S8" s="2" t="s">
        <v>113</v>
      </c>
      <c r="U8" s="4" t="s">
        <v>86</v>
      </c>
      <c r="V8" s="3"/>
      <c r="W8" s="4" t="s">
        <v>94</v>
      </c>
    </row>
    <row r="9" spans="1:23" ht="21.75" customHeight="1" x14ac:dyDescent="0.2">
      <c r="A9" s="44" t="s">
        <v>20</v>
      </c>
      <c r="B9" s="44"/>
      <c r="D9" s="27">
        <v>0</v>
      </c>
      <c r="E9" s="28"/>
      <c r="F9" s="27">
        <v>0</v>
      </c>
      <c r="G9" s="28"/>
      <c r="H9" s="27">
        <v>590427</v>
      </c>
      <c r="I9" s="28"/>
      <c r="J9" s="27">
        <v>590427</v>
      </c>
      <c r="K9" s="28"/>
      <c r="L9" s="27">
        <v>0</v>
      </c>
      <c r="M9" s="28"/>
      <c r="N9" s="27">
        <v>0</v>
      </c>
      <c r="O9" s="28"/>
      <c r="P9" s="45">
        <v>0</v>
      </c>
      <c r="Q9" s="45"/>
      <c r="R9" s="28"/>
      <c r="S9" s="27">
        <v>590427</v>
      </c>
      <c r="T9" s="28"/>
      <c r="U9" s="27">
        <v>590427</v>
      </c>
      <c r="V9" s="22"/>
      <c r="W9" s="23">
        <v>0</v>
      </c>
    </row>
    <row r="10" spans="1:23" ht="21.75" customHeight="1" x14ac:dyDescent="0.2">
      <c r="A10" s="39" t="s">
        <v>114</v>
      </c>
      <c r="B10" s="39"/>
      <c r="D10" s="29">
        <v>0</v>
      </c>
      <c r="E10" s="28"/>
      <c r="F10" s="29">
        <v>0</v>
      </c>
      <c r="G10" s="28"/>
      <c r="H10" s="29">
        <v>0</v>
      </c>
      <c r="I10" s="28"/>
      <c r="J10" s="29">
        <v>0</v>
      </c>
      <c r="K10" s="28"/>
      <c r="L10" s="29">
        <v>0</v>
      </c>
      <c r="M10" s="28"/>
      <c r="N10" s="29">
        <v>0</v>
      </c>
      <c r="O10" s="28"/>
      <c r="P10" s="40">
        <v>0</v>
      </c>
      <c r="Q10" s="40"/>
      <c r="R10" s="28"/>
      <c r="S10" s="29">
        <v>4078909</v>
      </c>
      <c r="T10" s="28"/>
      <c r="U10" s="29">
        <v>4078909</v>
      </c>
      <c r="V10" s="22"/>
      <c r="W10" s="24">
        <v>0</v>
      </c>
    </row>
    <row r="11" spans="1:23" ht="21.75" customHeight="1" x14ac:dyDescent="0.2">
      <c r="A11" s="39" t="s">
        <v>115</v>
      </c>
      <c r="B11" s="39"/>
      <c r="D11" s="29">
        <v>0</v>
      </c>
      <c r="E11" s="28"/>
      <c r="F11" s="29">
        <v>0</v>
      </c>
      <c r="G11" s="28"/>
      <c r="H11" s="29">
        <v>0</v>
      </c>
      <c r="I11" s="28"/>
      <c r="J11" s="29">
        <v>0</v>
      </c>
      <c r="K11" s="28"/>
      <c r="L11" s="29">
        <v>0</v>
      </c>
      <c r="M11" s="28"/>
      <c r="N11" s="29">
        <v>0</v>
      </c>
      <c r="O11" s="28"/>
      <c r="P11" s="40">
        <v>0</v>
      </c>
      <c r="Q11" s="40"/>
      <c r="R11" s="28"/>
      <c r="S11" s="29">
        <v>740321</v>
      </c>
      <c r="T11" s="28"/>
      <c r="U11" s="29">
        <v>740321</v>
      </c>
      <c r="V11" s="22"/>
      <c r="W11" s="24">
        <v>0</v>
      </c>
    </row>
    <row r="12" spans="1:23" ht="21.75" customHeight="1" x14ac:dyDescent="0.2">
      <c r="A12" s="39" t="s">
        <v>116</v>
      </c>
      <c r="B12" s="39"/>
      <c r="D12" s="29">
        <v>0</v>
      </c>
      <c r="E12" s="28"/>
      <c r="F12" s="29">
        <v>0</v>
      </c>
      <c r="G12" s="28"/>
      <c r="H12" s="29">
        <v>0</v>
      </c>
      <c r="I12" s="28"/>
      <c r="J12" s="29">
        <v>0</v>
      </c>
      <c r="K12" s="28"/>
      <c r="L12" s="29">
        <v>0</v>
      </c>
      <c r="M12" s="28"/>
      <c r="N12" s="29">
        <v>0</v>
      </c>
      <c r="O12" s="28"/>
      <c r="P12" s="40">
        <v>0</v>
      </c>
      <c r="Q12" s="40"/>
      <c r="R12" s="28"/>
      <c r="S12" s="29">
        <v>340853</v>
      </c>
      <c r="T12" s="28"/>
      <c r="U12" s="29">
        <v>340853</v>
      </c>
      <c r="V12" s="22"/>
      <c r="W12" s="24">
        <v>0</v>
      </c>
    </row>
    <row r="13" spans="1:23" ht="21.75" customHeight="1" x14ac:dyDescent="0.2">
      <c r="A13" s="39" t="s">
        <v>19</v>
      </c>
      <c r="B13" s="39"/>
      <c r="D13" s="29">
        <v>0</v>
      </c>
      <c r="E13" s="28"/>
      <c r="F13" s="29">
        <v>-260941890</v>
      </c>
      <c r="G13" s="28"/>
      <c r="H13" s="29">
        <v>0</v>
      </c>
      <c r="I13" s="28"/>
      <c r="J13" s="29">
        <v>-260941890</v>
      </c>
      <c r="K13" s="28"/>
      <c r="L13" s="29">
        <v>-0.13</v>
      </c>
      <c r="M13" s="28"/>
      <c r="N13" s="29">
        <v>0</v>
      </c>
      <c r="O13" s="28"/>
      <c r="P13" s="40">
        <v>-159520013</v>
      </c>
      <c r="Q13" s="40"/>
      <c r="R13" s="28"/>
      <c r="S13" s="29">
        <v>669013732</v>
      </c>
      <c r="T13" s="28"/>
      <c r="U13" s="29">
        <v>509493719</v>
      </c>
      <c r="V13" s="22"/>
      <c r="W13" s="24">
        <v>-0.32</v>
      </c>
    </row>
    <row r="14" spans="1:23" ht="21.75" customHeight="1" x14ac:dyDescent="0.2">
      <c r="A14" s="39" t="s">
        <v>117</v>
      </c>
      <c r="B14" s="39"/>
      <c r="D14" s="29">
        <v>0</v>
      </c>
      <c r="E14" s="28"/>
      <c r="F14" s="29">
        <v>0</v>
      </c>
      <c r="G14" s="28"/>
      <c r="H14" s="29">
        <v>0</v>
      </c>
      <c r="I14" s="28"/>
      <c r="J14" s="29">
        <v>0</v>
      </c>
      <c r="K14" s="28"/>
      <c r="L14" s="29">
        <v>0</v>
      </c>
      <c r="M14" s="28"/>
      <c r="N14" s="29">
        <v>0</v>
      </c>
      <c r="O14" s="28"/>
      <c r="P14" s="40">
        <v>0</v>
      </c>
      <c r="Q14" s="40"/>
      <c r="R14" s="28"/>
      <c r="S14" s="29">
        <v>254819350</v>
      </c>
      <c r="T14" s="28"/>
      <c r="U14" s="29">
        <v>254819350</v>
      </c>
      <c r="V14" s="22"/>
      <c r="W14" s="24">
        <v>-0.16</v>
      </c>
    </row>
    <row r="15" spans="1:23" ht="21.75" customHeight="1" x14ac:dyDescent="0.2">
      <c r="A15" s="39" t="s">
        <v>118</v>
      </c>
      <c r="B15" s="39"/>
      <c r="D15" s="29">
        <v>0</v>
      </c>
      <c r="E15" s="28"/>
      <c r="F15" s="29">
        <v>0</v>
      </c>
      <c r="G15" s="28"/>
      <c r="H15" s="29">
        <v>0</v>
      </c>
      <c r="I15" s="28"/>
      <c r="J15" s="29">
        <v>0</v>
      </c>
      <c r="K15" s="28"/>
      <c r="L15" s="29">
        <v>0</v>
      </c>
      <c r="M15" s="28"/>
      <c r="N15" s="29">
        <v>0</v>
      </c>
      <c r="O15" s="28"/>
      <c r="P15" s="40">
        <v>0</v>
      </c>
      <c r="Q15" s="40"/>
      <c r="R15" s="28"/>
      <c r="S15" s="29">
        <v>1266344078</v>
      </c>
      <c r="T15" s="28"/>
      <c r="U15" s="29">
        <v>1266344078</v>
      </c>
      <c r="V15" s="22"/>
      <c r="W15" s="24">
        <v>-0.78</v>
      </c>
    </row>
    <row r="16" spans="1:23" ht="21.75" customHeight="1" x14ac:dyDescent="0.2">
      <c r="A16" s="39" t="s">
        <v>23</v>
      </c>
      <c r="B16" s="39"/>
      <c r="D16" s="29">
        <v>0</v>
      </c>
      <c r="E16" s="28"/>
      <c r="F16" s="29">
        <v>-304750923</v>
      </c>
      <c r="G16" s="28"/>
      <c r="H16" s="29">
        <v>0</v>
      </c>
      <c r="I16" s="28"/>
      <c r="J16" s="29">
        <v>-304750923</v>
      </c>
      <c r="K16" s="28"/>
      <c r="L16" s="29">
        <v>-0.15</v>
      </c>
      <c r="M16" s="28"/>
      <c r="N16" s="29">
        <v>0</v>
      </c>
      <c r="O16" s="28"/>
      <c r="P16" s="40">
        <v>-1442606129</v>
      </c>
      <c r="Q16" s="40"/>
      <c r="R16" s="28"/>
      <c r="S16" s="29">
        <v>2421635572</v>
      </c>
      <c r="T16" s="28"/>
      <c r="U16" s="29">
        <v>979029443</v>
      </c>
      <c r="V16" s="22"/>
      <c r="W16" s="24">
        <v>-0.61</v>
      </c>
    </row>
    <row r="17" spans="1:23" ht="21.75" customHeight="1" x14ac:dyDescent="0.2">
      <c r="A17" s="39" t="s">
        <v>119</v>
      </c>
      <c r="B17" s="39"/>
      <c r="D17" s="29">
        <v>0</v>
      </c>
      <c r="E17" s="28"/>
      <c r="F17" s="29">
        <v>0</v>
      </c>
      <c r="G17" s="28"/>
      <c r="H17" s="29">
        <v>0</v>
      </c>
      <c r="I17" s="28"/>
      <c r="J17" s="29">
        <v>0</v>
      </c>
      <c r="K17" s="28"/>
      <c r="L17" s="29">
        <v>0</v>
      </c>
      <c r="M17" s="28"/>
      <c r="N17" s="29">
        <v>0</v>
      </c>
      <c r="O17" s="28"/>
      <c r="P17" s="40">
        <v>0</v>
      </c>
      <c r="Q17" s="40"/>
      <c r="R17" s="28"/>
      <c r="S17" s="29">
        <v>259762637</v>
      </c>
      <c r="T17" s="28"/>
      <c r="U17" s="29">
        <v>259762637</v>
      </c>
      <c r="V17" s="22"/>
      <c r="W17" s="24">
        <v>-0.16</v>
      </c>
    </row>
    <row r="18" spans="1:23" ht="21.75" customHeight="1" x14ac:dyDescent="0.2">
      <c r="A18" s="39" t="s">
        <v>21</v>
      </c>
      <c r="B18" s="39"/>
      <c r="D18" s="29">
        <v>0</v>
      </c>
      <c r="E18" s="28"/>
      <c r="F18" s="29">
        <v>-101211540</v>
      </c>
      <c r="G18" s="28"/>
      <c r="H18" s="29">
        <v>0</v>
      </c>
      <c r="I18" s="28"/>
      <c r="J18" s="29">
        <v>-101211540</v>
      </c>
      <c r="K18" s="28"/>
      <c r="L18" s="29">
        <v>-0.05</v>
      </c>
      <c r="M18" s="28"/>
      <c r="N18" s="29">
        <v>0</v>
      </c>
      <c r="O18" s="28"/>
      <c r="P18" s="40">
        <v>1090772701</v>
      </c>
      <c r="Q18" s="40"/>
      <c r="R18" s="28"/>
      <c r="S18" s="29">
        <v>716467564</v>
      </c>
      <c r="T18" s="28"/>
      <c r="U18" s="29">
        <v>1807240265</v>
      </c>
      <c r="V18" s="22"/>
      <c r="W18" s="24">
        <v>-1.1200000000000001</v>
      </c>
    </row>
    <row r="19" spans="1:23" ht="21.75" customHeight="1" x14ac:dyDescent="0.2">
      <c r="A19" s="39" t="s">
        <v>22</v>
      </c>
      <c r="B19" s="39"/>
      <c r="D19" s="29">
        <v>0</v>
      </c>
      <c r="E19" s="28"/>
      <c r="F19" s="29">
        <v>-247844239</v>
      </c>
      <c r="G19" s="28"/>
      <c r="H19" s="29">
        <v>0</v>
      </c>
      <c r="I19" s="28"/>
      <c r="J19" s="29">
        <v>-247844239</v>
      </c>
      <c r="K19" s="28"/>
      <c r="L19" s="29">
        <v>-0.12</v>
      </c>
      <c r="M19" s="28"/>
      <c r="N19" s="29">
        <v>0</v>
      </c>
      <c r="O19" s="28"/>
      <c r="P19" s="40">
        <v>-330514331</v>
      </c>
      <c r="Q19" s="40"/>
      <c r="R19" s="28"/>
      <c r="S19" s="29">
        <v>1202542837</v>
      </c>
      <c r="T19" s="28"/>
      <c r="U19" s="29">
        <v>872028506</v>
      </c>
      <c r="V19" s="22"/>
      <c r="W19" s="24">
        <v>-0.54</v>
      </c>
    </row>
    <row r="20" spans="1:23" ht="21.75" customHeight="1" x14ac:dyDescent="0.2">
      <c r="A20" s="39" t="s">
        <v>25</v>
      </c>
      <c r="B20" s="39"/>
      <c r="D20" s="29">
        <v>0</v>
      </c>
      <c r="E20" s="28"/>
      <c r="F20" s="29">
        <v>464629593</v>
      </c>
      <c r="G20" s="28"/>
      <c r="H20" s="29">
        <v>0</v>
      </c>
      <c r="I20" s="28"/>
      <c r="J20" s="29">
        <v>464629593</v>
      </c>
      <c r="K20" s="28"/>
      <c r="L20" s="29">
        <v>0.23</v>
      </c>
      <c r="M20" s="28"/>
      <c r="N20" s="29">
        <v>0</v>
      </c>
      <c r="O20" s="28"/>
      <c r="P20" s="40">
        <v>464629593</v>
      </c>
      <c r="Q20" s="40"/>
      <c r="R20" s="28"/>
      <c r="S20" s="29">
        <v>0</v>
      </c>
      <c r="T20" s="28"/>
      <c r="U20" s="29">
        <v>464629593</v>
      </c>
      <c r="V20" s="22"/>
      <c r="W20" s="24">
        <v>-0.28999999999999998</v>
      </c>
    </row>
    <row r="21" spans="1:23" ht="21.75" customHeight="1" x14ac:dyDescent="0.2">
      <c r="A21" s="39" t="s">
        <v>26</v>
      </c>
      <c r="B21" s="39"/>
      <c r="D21" s="29">
        <v>0</v>
      </c>
      <c r="E21" s="28"/>
      <c r="F21" s="29">
        <v>444089014</v>
      </c>
      <c r="G21" s="28"/>
      <c r="H21" s="29">
        <v>0</v>
      </c>
      <c r="I21" s="28"/>
      <c r="J21" s="29">
        <v>444089014</v>
      </c>
      <c r="K21" s="28"/>
      <c r="L21" s="29">
        <v>0.22</v>
      </c>
      <c r="M21" s="28"/>
      <c r="N21" s="29">
        <v>0</v>
      </c>
      <c r="O21" s="28"/>
      <c r="P21" s="40">
        <v>444089014</v>
      </c>
      <c r="Q21" s="40"/>
      <c r="R21" s="28"/>
      <c r="S21" s="29">
        <v>0</v>
      </c>
      <c r="T21" s="28"/>
      <c r="U21" s="29">
        <v>444089014</v>
      </c>
      <c r="V21" s="22"/>
      <c r="W21" s="24">
        <v>-0.28000000000000003</v>
      </c>
    </row>
    <row r="22" spans="1:23" ht="21.75" customHeight="1" x14ac:dyDescent="0.2">
      <c r="A22" s="41" t="s">
        <v>24</v>
      </c>
      <c r="B22" s="41"/>
      <c r="D22" s="30">
        <v>0</v>
      </c>
      <c r="E22" s="28"/>
      <c r="F22" s="30">
        <v>-239520827</v>
      </c>
      <c r="G22" s="28"/>
      <c r="H22" s="30">
        <v>0</v>
      </c>
      <c r="I22" s="28"/>
      <c r="J22" s="30">
        <v>-239520827</v>
      </c>
      <c r="K22" s="28"/>
      <c r="L22" s="30">
        <v>-0.12</v>
      </c>
      <c r="M22" s="28"/>
      <c r="N22" s="30">
        <v>0</v>
      </c>
      <c r="O22" s="28"/>
      <c r="P22" s="40">
        <v>-230897222</v>
      </c>
      <c r="Q22" s="42"/>
      <c r="R22" s="28"/>
      <c r="S22" s="30">
        <v>0</v>
      </c>
      <c r="T22" s="28"/>
      <c r="U22" s="30">
        <v>-230897222</v>
      </c>
      <c r="V22" s="22"/>
      <c r="W22" s="25">
        <v>0.14000000000000001</v>
      </c>
    </row>
    <row r="23" spans="1:23" ht="21.75" customHeight="1" x14ac:dyDescent="0.2">
      <c r="A23" s="38" t="s">
        <v>27</v>
      </c>
      <c r="B23" s="38"/>
      <c r="D23" s="31">
        <f>SUM(D9:D22)</f>
        <v>0</v>
      </c>
      <c r="E23" s="28"/>
      <c r="F23" s="31">
        <f>SUM(F9:F22)</f>
        <v>-245550812</v>
      </c>
      <c r="G23" s="28"/>
      <c r="H23" s="31">
        <f>SUM(H9:H22)</f>
        <v>590427</v>
      </c>
      <c r="I23" s="28"/>
      <c r="J23" s="31">
        <f>SUM(J9:J22)</f>
        <v>-244960385</v>
      </c>
      <c r="K23" s="28"/>
      <c r="L23" s="31">
        <f>SUM(L9:L22)</f>
        <v>-0.12</v>
      </c>
      <c r="M23" s="28"/>
      <c r="N23" s="31">
        <f>SUM(N9:N22)</f>
        <v>0</v>
      </c>
      <c r="O23" s="28"/>
      <c r="P23" s="28"/>
      <c r="Q23" s="31">
        <f>SUM(P9:Q22)</f>
        <v>-164046387</v>
      </c>
      <c r="R23" s="28"/>
      <c r="S23" s="31">
        <f>SUM(S9:S22)</f>
        <v>6796336280</v>
      </c>
      <c r="T23" s="28"/>
      <c r="U23" s="31">
        <f>SUM(U9:U22)</f>
        <v>6632289893</v>
      </c>
      <c r="V23" s="22"/>
      <c r="W23" s="26">
        <f>SUM(W9:W22)</f>
        <v>-4.120000000000001</v>
      </c>
    </row>
    <row r="24" spans="1:23" ht="13.5" thickTop="1" x14ac:dyDescent="0.2"/>
  </sheetData>
  <mergeCells count="39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22:B22"/>
    <mergeCell ref="P22:Q22"/>
    <mergeCell ref="A23:B23"/>
    <mergeCell ref="A19:B19"/>
    <mergeCell ref="P19:Q19"/>
    <mergeCell ref="A20:B20"/>
    <mergeCell ref="P20:Q20"/>
    <mergeCell ref="A21:B21"/>
    <mergeCell ref="P21:Q21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"/>
  <sheetViews>
    <sheetView rightToLeft="1" workbookViewId="0">
      <selection activeCell="U18" sqref="U18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7.28515625" bestFit="1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8.28515625" bestFit="1" customWidth="1"/>
    <col min="18" max="18" width="1.28515625" customWidth="1"/>
    <col min="19" max="19" width="13" customWidth="1"/>
    <col min="20" max="20" width="1.28515625" customWidth="1"/>
    <col min="21" max="21" width="18.570312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ht="21.75" customHeight="1" x14ac:dyDescent="0.2">
      <c r="A2" s="36" t="s">
        <v>89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spans="1:23" ht="21.75" customHeight="1" x14ac:dyDescent="0.2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</row>
    <row r="4" spans="1:23" ht="14.45" customHeight="1" x14ac:dyDescent="0.2"/>
    <row r="5" spans="1:23" ht="21.75" customHeight="1" x14ac:dyDescent="0.2">
      <c r="A5" s="1" t="s">
        <v>120</v>
      </c>
      <c r="B5" s="47" t="s">
        <v>121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1:23" ht="20.25" customHeight="1" x14ac:dyDescent="0.2">
      <c r="D6" s="43" t="s">
        <v>108</v>
      </c>
      <c r="E6" s="43"/>
      <c r="F6" s="43"/>
      <c r="G6" s="43"/>
      <c r="H6" s="43"/>
      <c r="I6" s="43"/>
      <c r="J6" s="43"/>
      <c r="K6" s="43"/>
      <c r="L6" s="43"/>
      <c r="N6" s="43" t="s">
        <v>109</v>
      </c>
      <c r="O6" s="43"/>
      <c r="P6" s="43"/>
      <c r="Q6" s="43"/>
      <c r="R6" s="43"/>
      <c r="S6" s="43"/>
      <c r="T6" s="43"/>
      <c r="U6" s="43"/>
      <c r="V6" s="43"/>
      <c r="W6" s="43"/>
    </row>
    <row r="7" spans="1:23" ht="17.25" customHeight="1" x14ac:dyDescent="0.2">
      <c r="D7" s="3"/>
      <c r="E7" s="3"/>
      <c r="F7" s="3"/>
      <c r="G7" s="3"/>
      <c r="H7" s="3"/>
      <c r="I7" s="3"/>
      <c r="J7" s="46" t="s">
        <v>27</v>
      </c>
      <c r="K7" s="46"/>
      <c r="L7" s="46"/>
      <c r="N7" s="3"/>
      <c r="O7" s="3"/>
      <c r="P7" s="3"/>
      <c r="Q7" s="3"/>
      <c r="R7" s="3"/>
      <c r="S7" s="3"/>
      <c r="T7" s="3"/>
      <c r="U7" s="46" t="s">
        <v>27</v>
      </c>
      <c r="V7" s="46"/>
      <c r="W7" s="46"/>
    </row>
    <row r="8" spans="1:23" ht="21" customHeight="1" x14ac:dyDescent="0.2">
      <c r="A8" s="43" t="s">
        <v>48</v>
      </c>
      <c r="B8" s="43"/>
      <c r="D8" s="2" t="s">
        <v>122</v>
      </c>
      <c r="F8" s="2" t="s">
        <v>112</v>
      </c>
      <c r="H8" s="2" t="s">
        <v>113</v>
      </c>
      <c r="J8" s="4" t="s">
        <v>86</v>
      </c>
      <c r="K8" s="3"/>
      <c r="L8" s="4" t="s">
        <v>94</v>
      </c>
      <c r="N8" s="2" t="s">
        <v>122</v>
      </c>
      <c r="P8" s="43" t="s">
        <v>112</v>
      </c>
      <c r="Q8" s="43"/>
      <c r="S8" s="2" t="s">
        <v>113</v>
      </c>
      <c r="U8" s="4" t="s">
        <v>86</v>
      </c>
      <c r="V8" s="3"/>
      <c r="W8" s="4" t="s">
        <v>94</v>
      </c>
    </row>
    <row r="9" spans="1:23" ht="21.75" customHeight="1" x14ac:dyDescent="0.2">
      <c r="A9" s="44" t="s">
        <v>52</v>
      </c>
      <c r="B9" s="44"/>
      <c r="D9" s="27">
        <v>0</v>
      </c>
      <c r="E9" s="28"/>
      <c r="F9" s="27">
        <v>4441760400</v>
      </c>
      <c r="G9" s="28"/>
      <c r="H9" s="27">
        <v>0</v>
      </c>
      <c r="I9" s="28"/>
      <c r="J9" s="27">
        <v>4441760400</v>
      </c>
      <c r="K9" s="28"/>
      <c r="L9" s="27">
        <v>2.1800000000000002</v>
      </c>
      <c r="M9" s="28"/>
      <c r="N9" s="27">
        <v>0</v>
      </c>
      <c r="O9" s="28"/>
      <c r="P9" s="45">
        <v>47121390808</v>
      </c>
      <c r="Q9" s="45"/>
      <c r="R9" s="28"/>
      <c r="S9" s="27">
        <v>0</v>
      </c>
      <c r="T9" s="28"/>
      <c r="U9" s="27">
        <v>47121390808</v>
      </c>
      <c r="V9" s="22"/>
      <c r="W9" s="23">
        <v>-29.2</v>
      </c>
    </row>
    <row r="10" spans="1:23" ht="21.75" customHeight="1" x14ac:dyDescent="0.2">
      <c r="A10" s="41" t="s">
        <v>51</v>
      </c>
      <c r="B10" s="41"/>
      <c r="D10" s="30">
        <v>0</v>
      </c>
      <c r="E10" s="28"/>
      <c r="F10" s="30">
        <v>0</v>
      </c>
      <c r="G10" s="28"/>
      <c r="H10" s="30">
        <v>0</v>
      </c>
      <c r="I10" s="28"/>
      <c r="J10" s="30">
        <v>0</v>
      </c>
      <c r="K10" s="28"/>
      <c r="L10" s="30">
        <v>0</v>
      </c>
      <c r="M10" s="28"/>
      <c r="N10" s="30">
        <v>0</v>
      </c>
      <c r="O10" s="28"/>
      <c r="P10" s="40">
        <v>-681749999</v>
      </c>
      <c r="Q10" s="42"/>
      <c r="R10" s="28"/>
      <c r="S10" s="30">
        <v>0</v>
      </c>
      <c r="T10" s="28"/>
      <c r="U10" s="30">
        <v>-681749999</v>
      </c>
      <c r="V10" s="22"/>
      <c r="W10" s="25">
        <v>0.42</v>
      </c>
    </row>
    <row r="11" spans="1:23" ht="21.75" customHeight="1" x14ac:dyDescent="0.2">
      <c r="A11" s="38" t="s">
        <v>27</v>
      </c>
      <c r="B11" s="38"/>
      <c r="D11" s="31">
        <f>SUM(D9:D10)</f>
        <v>0</v>
      </c>
      <c r="E11" s="28"/>
      <c r="F11" s="31">
        <f>SUM(F9:F10)</f>
        <v>4441760400</v>
      </c>
      <c r="G11" s="28"/>
      <c r="H11" s="31">
        <f>SUM(H9:H10)</f>
        <v>0</v>
      </c>
      <c r="I11" s="28"/>
      <c r="J11" s="31">
        <f>SUM(J9:J10)</f>
        <v>4441760400</v>
      </c>
      <c r="K11" s="28"/>
      <c r="L11" s="31">
        <f>SUM(L9:L10)</f>
        <v>2.1800000000000002</v>
      </c>
      <c r="M11" s="28"/>
      <c r="N11" s="31">
        <f>SUM(N9:N10)</f>
        <v>0</v>
      </c>
      <c r="O11" s="28"/>
      <c r="P11" s="28"/>
      <c r="Q11" s="31">
        <f>SUM(P9:Q10)</f>
        <v>46439640809</v>
      </c>
      <c r="R11" s="28"/>
      <c r="S11" s="31">
        <f>SUM(S9:S10)</f>
        <v>0</v>
      </c>
      <c r="T11" s="28"/>
      <c r="U11" s="31">
        <f>SUM(U9:U10)</f>
        <v>46439640809</v>
      </c>
      <c r="V11" s="22"/>
      <c r="W11" s="26">
        <f>SUM(W9:W10)</f>
        <v>-28.779999999999998</v>
      </c>
    </row>
    <row r="12" spans="1:23" ht="13.5" thickTop="1" x14ac:dyDescent="0.2"/>
  </sheetData>
  <mergeCells count="15">
    <mergeCell ref="A1:W1"/>
    <mergeCell ref="A2:W2"/>
    <mergeCell ref="A3:W3"/>
    <mergeCell ref="B5:W5"/>
    <mergeCell ref="D6:L6"/>
    <mergeCell ref="N6:W6"/>
    <mergeCell ref="A10:B10"/>
    <mergeCell ref="P10:Q10"/>
    <mergeCell ref="A11:B11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صورت وضعیت</vt:lpstr>
      <vt:lpstr>سهام</vt:lpstr>
      <vt:lpstr>اوراق مشتقه</vt:lpstr>
      <vt:lpstr>واحدهای صندوق</vt:lpstr>
      <vt:lpstr>اوراق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babaei</dc:creator>
  <dc:description/>
  <cp:lastModifiedBy>babaei</cp:lastModifiedBy>
  <dcterms:created xsi:type="dcterms:W3CDTF">2026-03-26T12:57:03Z</dcterms:created>
  <dcterms:modified xsi:type="dcterms:W3CDTF">2026-03-30T12:35:03Z</dcterms:modified>
</cp:coreProperties>
</file>